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85" yWindow="45" windowWidth="15135" windowHeight="13455" tabRatio="932" activeTab="6"/>
  </bookViews>
  <sheets>
    <sheet name="Sumarizace" sheetId="8" r:id="rId1"/>
    <sheet name="Materiál Jižně od SL" sheetId="6" r:id="rId2"/>
    <sheet name="Práce Jižně od SL" sheetId="5" r:id="rId3"/>
    <sheet name="Materiál od Zavadilky k DH" sheetId="15" r:id="rId4"/>
    <sheet name="Práce Od Zavadilky k DH" sheetId="16" r:id="rId5"/>
    <sheet name="Materiál od Mžan k DH" sheetId="17" r:id="rId6"/>
    <sheet name="Práce Od Mžan k DH" sheetId="18" r:id="rId7"/>
  </sheets>
  <definedNames>
    <definedName name="_xlnm.Print_Titles" localSheetId="2">'Práce Jižně od SL'!$7:$7</definedName>
    <definedName name="_xlnm.Print_Titles" localSheetId="6">'Práce Od Mžan k DH'!$7:$7</definedName>
    <definedName name="_xlnm.Print_Titles" localSheetId="4">'Práce Od Zavadilky k DH'!$7:$7</definedName>
    <definedName name="_xlnm.Print_Area" localSheetId="1">'Materiál Jižně od SL'!$A$1:$G$31</definedName>
    <definedName name="_xlnm.Print_Area" localSheetId="5">'Materiál od Mžan k DH'!$A$1:$G$27</definedName>
    <definedName name="_xlnm.Print_Area" localSheetId="3">'Materiál od Zavadilky k DH'!$A$1:$G$32</definedName>
    <definedName name="_xlnm.Print_Area" localSheetId="2">'Práce Jižně od SL'!$A$1:$G$36</definedName>
    <definedName name="_xlnm.Print_Area" localSheetId="6">'Práce Od Mžan k DH'!$A$1:$G$27</definedName>
    <definedName name="_xlnm.Print_Area" localSheetId="4">'Práce Od Zavadilky k DH'!$A$1:$G$36</definedName>
    <definedName name="_xlnm.Print_Area" localSheetId="0">Sumarizace!$A$1:$E$29</definedName>
  </definedNames>
  <calcPr calcId="144525"/>
</workbook>
</file>

<file path=xl/calcChain.xml><?xml version="1.0" encoding="utf-8"?>
<calcChain xmlns="http://schemas.openxmlformats.org/spreadsheetml/2006/main">
  <c r="G21" i="18" l="1"/>
  <c r="G20" i="18"/>
  <c r="G30" i="16"/>
  <c r="G29" i="16"/>
  <c r="G30" i="5"/>
  <c r="G29" i="5"/>
  <c r="G26" i="18" l="1"/>
  <c r="G25" i="18"/>
  <c r="G24" i="18"/>
  <c r="G23" i="18"/>
  <c r="G19" i="18"/>
  <c r="G18" i="18"/>
  <c r="G17" i="18"/>
  <c r="G16" i="18"/>
  <c r="G15" i="18"/>
  <c r="G14" i="18"/>
  <c r="G13" i="18"/>
  <c r="G12" i="18"/>
  <c r="G11" i="18"/>
  <c r="G10" i="18"/>
  <c r="G9" i="18"/>
  <c r="G26" i="17"/>
  <c r="G25" i="17"/>
  <c r="G24" i="17"/>
  <c r="G23" i="17"/>
  <c r="G22" i="17"/>
  <c r="G21" i="17"/>
  <c r="G20" i="17"/>
  <c r="G19" i="17"/>
  <c r="G18" i="17"/>
  <c r="G10" i="17"/>
  <c r="G9" i="17"/>
  <c r="G10" i="15"/>
  <c r="G35" i="16"/>
  <c r="G34" i="16"/>
  <c r="G33" i="16"/>
  <c r="G32" i="16"/>
  <c r="G28" i="16"/>
  <c r="G27" i="16"/>
  <c r="G26" i="16"/>
  <c r="G25" i="16"/>
  <c r="G24" i="16"/>
  <c r="G23" i="16"/>
  <c r="G22" i="16"/>
  <c r="G21" i="16"/>
  <c r="G20" i="16"/>
  <c r="G19" i="16"/>
  <c r="G18" i="16"/>
  <c r="G16" i="16"/>
  <c r="G15" i="16"/>
  <c r="G13" i="16"/>
  <c r="G12" i="16"/>
  <c r="G11" i="16"/>
  <c r="G10" i="16"/>
  <c r="G9" i="16"/>
  <c r="G31" i="15"/>
  <c r="G30" i="15"/>
  <c r="G29" i="15"/>
  <c r="G28" i="15"/>
  <c r="G27" i="15"/>
  <c r="G26" i="15"/>
  <c r="G25" i="15"/>
  <c r="G24" i="15"/>
  <c r="G23" i="15"/>
  <c r="G21" i="15"/>
  <c r="G19" i="15"/>
  <c r="G11" i="15"/>
  <c r="G9" i="15"/>
  <c r="G16" i="5"/>
  <c r="G18" i="6"/>
  <c r="G27" i="18" l="1"/>
  <c r="C26" i="8" s="1"/>
  <c r="G11" i="17"/>
  <c r="G12" i="17" s="1"/>
  <c r="G13" i="17" s="1"/>
  <c r="C24" i="8" s="1"/>
  <c r="G27" i="17"/>
  <c r="C25" i="8" s="1"/>
  <c r="G36" i="16"/>
  <c r="C20" i="8" s="1"/>
  <c r="G32" i="15"/>
  <c r="C19" i="8" s="1"/>
  <c r="G12" i="15"/>
  <c r="G13" i="15" s="1"/>
  <c r="G14" i="15" s="1"/>
  <c r="C18" i="8" s="1"/>
  <c r="D26" i="8" l="1"/>
  <c r="E26" i="8" s="1"/>
  <c r="D25" i="8"/>
  <c r="E25" i="8" s="1"/>
  <c r="C27" i="8"/>
  <c r="D24" i="8" l="1"/>
  <c r="D27" i="8" s="1"/>
  <c r="E24" i="8" l="1"/>
  <c r="E27" i="8" s="1"/>
  <c r="G10" i="5" l="1"/>
  <c r="G11" i="5"/>
  <c r="G12" i="5"/>
  <c r="G13" i="5"/>
  <c r="G15" i="5"/>
  <c r="G9" i="5"/>
  <c r="G20" i="6"/>
  <c r="G10" i="6" l="1"/>
  <c r="D20" i="8" l="1"/>
  <c r="E20" i="8" s="1"/>
  <c r="D19" i="8"/>
  <c r="G33" i="5"/>
  <c r="G32" i="5"/>
  <c r="D18" i="8" l="1"/>
  <c r="E18" i="8" s="1"/>
  <c r="C21" i="8"/>
  <c r="E19" i="8"/>
  <c r="E21" i="8" s="1"/>
  <c r="G35" i="5"/>
  <c r="G34" i="5"/>
  <c r="G28" i="5"/>
  <c r="G27" i="5"/>
  <c r="G26" i="5"/>
  <c r="G25" i="5"/>
  <c r="G24" i="5"/>
  <c r="G23" i="5"/>
  <c r="G22" i="5"/>
  <c r="G21" i="5"/>
  <c r="G20" i="5"/>
  <c r="G19" i="5"/>
  <c r="G18" i="5"/>
  <c r="G23" i="6"/>
  <c r="G30" i="6"/>
  <c r="G29" i="6"/>
  <c r="G28" i="6"/>
  <c r="G27" i="6"/>
  <c r="G26" i="6"/>
  <c r="G25" i="6"/>
  <c r="G24" i="6"/>
  <c r="G22" i="6"/>
  <c r="G36" i="5" l="1"/>
  <c r="C14" i="8" s="1"/>
  <c r="G31" i="6"/>
  <c r="C13" i="8" s="1"/>
  <c r="D21" i="8"/>
  <c r="G9" i="6" l="1"/>
  <c r="G11" i="6" s="1"/>
  <c r="D14" i="8"/>
  <c r="E14" i="8" s="1"/>
  <c r="G12" i="6" l="1"/>
  <c r="D13" i="8"/>
  <c r="E13" i="8" s="1"/>
  <c r="G13" i="6" l="1"/>
  <c r="C12" i="8" s="1"/>
  <c r="D12" i="8" l="1"/>
  <c r="D15" i="8" s="1"/>
  <c r="D29" i="8" s="1"/>
  <c r="C15" i="8" l="1"/>
  <c r="E12" i="8"/>
  <c r="E15" i="8" s="1"/>
  <c r="E29" i="8" s="1"/>
  <c r="C29" i="8" l="1"/>
</calcChain>
</file>

<file path=xl/sharedStrings.xml><?xml version="1.0" encoding="utf-8"?>
<sst xmlns="http://schemas.openxmlformats.org/spreadsheetml/2006/main" count="557" uniqueCount="171">
  <si>
    <t>t</t>
  </si>
  <si>
    <t>Dřevěné příčky půlené - délka 50 cm, 3ks /listnáč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</si>
  <si>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</si>
  <si>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</si>
  <si>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</si>
  <si>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</si>
  <si>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</si>
  <si>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</si>
  <si>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</si>
  <si>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18420-1112</t>
  </si>
  <si>
    <t>Výsadba stromu bez balu do předem vyhloubené jamky se zalitím v rovině nebo na svahu do 1:5 při výšce kmene přes 1,8 do 2,5 m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</si>
  <si>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</si>
  <si>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</si>
  <si>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</si>
  <si>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</si>
  <si>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</si>
  <si>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</si>
  <si>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</si>
  <si>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</si>
  <si>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</si>
  <si>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</si>
  <si>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</si>
  <si>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</si>
  <si>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</si>
  <si>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</si>
  <si>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</si>
  <si>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</si>
  <si>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</si>
  <si>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</si>
  <si>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</si>
  <si>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</si>
  <si>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</si>
  <si>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</si>
  <si>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</si>
  <si>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</si>
  <si>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</si>
  <si>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</si>
  <si>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</si>
  <si>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</si>
  <si>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</si>
  <si>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</si>
  <si>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</si>
  <si>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</si>
  <si>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</si>
  <si>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</si>
  <si>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</si>
  <si>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</si>
  <si>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</si>
  <si>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</si>
  <si>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</si>
  <si>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</si>
  <si>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</si>
  <si>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</si>
  <si>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</si>
  <si>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</si>
  <si>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</si>
  <si>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</si>
  <si>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</si>
  <si>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</si>
  <si>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</si>
  <si>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</si>
  <si>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</si>
  <si>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</si>
  <si>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</si>
  <si>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</si>
  <si>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</si>
  <si>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</si>
  <si>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</si>
  <si>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březen 2019</t>
  </si>
  <si>
    <t>Lokalita:</t>
  </si>
  <si>
    <t>Ovocné stromy</t>
  </si>
  <si>
    <t>ROZPOČET - ROSTLINNÝ  A OSTATNÍ MATERIÁL</t>
  </si>
  <si>
    <t>VÝSADBA OVOCNÉHO STROMU</t>
  </si>
  <si>
    <t>Tabletové hnojivo ke dřevinám - Silvamix, 20g/ks</t>
  </si>
  <si>
    <t>Kůly dřevěné, kotvení listnáčů, 3 ks/ks, soustružené kůly, průřez kruh, tl. 6cm, délka 2,2m</t>
  </si>
  <si>
    <t>Pletivo pozinkované, výška 1,6m, 2,2bm/ks</t>
  </si>
  <si>
    <t xml:space="preserve">Voda zálivková - zálivka stromů 50 l/ks, opakování 2x </t>
  </si>
  <si>
    <t>Půdní kondicioner hydrogel, pod stromy, 0,1kg/ks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</si>
  <si>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</si>
  <si>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</si>
  <si>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NOO</t>
  </si>
  <si>
    <t>Zalití rostlin vodou přes 20m2, 50l/ks, opakování 2x</t>
  </si>
  <si>
    <t>Vytýčení nutných inženýrských sítí</t>
  </si>
  <si>
    <t>Geodetické vytýčení katastrální hranice pozemku v problémových místech výsadby</t>
  </si>
  <si>
    <t>LOKALITA</t>
  </si>
  <si>
    <t>Vysokokmen, prostokořenný</t>
  </si>
  <si>
    <t>Prunus avium (výběr ovocné odrůdy bude upřesněn autorským dozorem, budou použity minimálně dva druhy, např.: Kordia, Karešova, Kaštánka, … )</t>
  </si>
  <si>
    <t>Štěpka do stromových mís (vrstva 8 cm - jemná), 1 ks /0,08m3</t>
  </si>
  <si>
    <t>18421-5132</t>
  </si>
  <si>
    <t>Ukotvení dřevin třemi kůly při průměru kůlů do 100 mm o délce kůlů přes 1 do 2 m</t>
  </si>
  <si>
    <t>Obec Mžany</t>
  </si>
  <si>
    <t>Polní cesta jižně od Stračovské Lhoty</t>
  </si>
  <si>
    <t>Polní cesta od Zavadilky k Dubskému hájku</t>
  </si>
  <si>
    <t>Cesta od Mžan k Dubskému hájku</t>
  </si>
  <si>
    <t>CELKEM VŠECHNY LOKALITY</t>
  </si>
  <si>
    <t>Malus domestica (výběr ovocné odrůdy bude upřesněn autorským dozorem, budou použity minimálně tři druhy, např.: Matčino, Průsvitné letní, Studničné, Malinové houlovouské, Panské…)</t>
  </si>
  <si>
    <t>Prunus domestica (výběr ovocné odrůdy bude upřesněn autorským dozorem, budou použity minimálně čtyři druhy, např.:  Durancie, Chrudimská, Hamanova, Gabrovská, Wangenheimova …)</t>
  </si>
  <si>
    <t>7+8+14+12</t>
  </si>
  <si>
    <t>10+8</t>
  </si>
  <si>
    <t>LUČNÍ TRÁVNÍK</t>
  </si>
  <si>
    <t>PŘÍPRAVA STANOVIŠTĚ</t>
  </si>
  <si>
    <t>Herbicid před výsadbou - Roundup, 0,0005l/m2</t>
  </si>
  <si>
    <t>Travní semeno, luční směs bez příměsi jetele, 15g/m2</t>
  </si>
  <si>
    <t>4543m2*0,0005l</t>
  </si>
  <si>
    <t>4543m2*0,015kg</t>
  </si>
  <si>
    <t>59ks*0,02kg</t>
  </si>
  <si>
    <t>59ks*0,1kg</t>
  </si>
  <si>
    <t>59ks*3ks</t>
  </si>
  <si>
    <t>59ks*1,8m</t>
  </si>
  <si>
    <t>59ks*2,2m</t>
  </si>
  <si>
    <t>59ks*0,006kg</t>
  </si>
  <si>
    <t>59ks*0,08m3</t>
  </si>
  <si>
    <t>59ks*50l*2</t>
  </si>
  <si>
    <t>ZALOŽENÍ LUČNÍHO TRÁVNÍKU</t>
  </si>
  <si>
    <t>18480-2111</t>
  </si>
  <si>
    <t>18340-3114</t>
  </si>
  <si>
    <t>18340-3153</t>
  </si>
  <si>
    <t>18340-3161</t>
  </si>
  <si>
    <t>18145-1121</t>
  </si>
  <si>
    <t>Založení trávníku na půdě předem připravené plochy přes 1000m2, s pokosením, naložením, odvozem odpadu do 20 km a se složením, lučního výsevem v rovině nebo na svahu do 1:5</t>
  </si>
  <si>
    <t>Chemické odplevelení půdy před založením kultury, trávníku, zpevněných ploch v rovině nebo na svahu do 1:5 postřikem na široko</t>
  </si>
  <si>
    <t>Obdělání půdy rotavátorováním v rovině nebo na svahu do 1:5</t>
  </si>
  <si>
    <t>Obdělání půdy válením v rovině nebo na svahu do 1:5</t>
  </si>
  <si>
    <t>4543m2</t>
  </si>
  <si>
    <t>59ks</t>
  </si>
  <si>
    <t>59ks*0,02kg/1000</t>
  </si>
  <si>
    <t>59ks*0,1kg/1000</t>
  </si>
  <si>
    <t>59ks/100</t>
  </si>
  <si>
    <t>59m2</t>
  </si>
  <si>
    <t>59ks*50l*2/1000</t>
  </si>
  <si>
    <t>Pyrus communis (výběr ovocné odrůdy bude upřesněn autorským dozorem, budou použity minimálně tři druhy, např.: Konference, Clappova, Křesetická, Jakubka česká… )</t>
  </si>
  <si>
    <t>3+7+12</t>
  </si>
  <si>
    <t>10+12</t>
  </si>
  <si>
    <t>3656m2*0,0005l</t>
  </si>
  <si>
    <t>3656m2*0,015kg</t>
  </si>
  <si>
    <t>54ks*0,02kg</t>
  </si>
  <si>
    <t>54ks*0,1kg</t>
  </si>
  <si>
    <t>54ks*3ks</t>
  </si>
  <si>
    <t>54ks*1,8m</t>
  </si>
  <si>
    <t>54ks*2,2m</t>
  </si>
  <si>
    <t>54ks*0,006kg</t>
  </si>
  <si>
    <t>54ks*0,08m3</t>
  </si>
  <si>
    <t>54ks*50l*2</t>
  </si>
  <si>
    <t>3656m2</t>
  </si>
  <si>
    <t>54ks</t>
  </si>
  <si>
    <t>54ks*0,02kg/1000</t>
  </si>
  <si>
    <t>54ks*0,1kg/1000</t>
  </si>
  <si>
    <t>54ks/100</t>
  </si>
  <si>
    <t>54m2</t>
  </si>
  <si>
    <t>54ks*50l*2/1000</t>
  </si>
  <si>
    <t>Prunus domestica (výběr ovocné odrůdy bude upřesněn autorským dozorem, budou použity minimálně tři druhy, např.:  Durancie, Chrudimská, Hamanova, Gabrovská, Wangenheimova …)</t>
  </si>
  <si>
    <t>13+13</t>
  </si>
  <si>
    <t>38ks*0,02kg</t>
  </si>
  <si>
    <t>38ks*0,1kg</t>
  </si>
  <si>
    <t>38ks*3ks</t>
  </si>
  <si>
    <t>38ks*1,8m</t>
  </si>
  <si>
    <t>38ks*2,2m</t>
  </si>
  <si>
    <t>38ks*0,006kg</t>
  </si>
  <si>
    <t>38ks*0,08m3</t>
  </si>
  <si>
    <t>38ks*50l*2</t>
  </si>
  <si>
    <t>38ks</t>
  </si>
  <si>
    <t>38ks*0,02kg/1000</t>
  </si>
  <si>
    <t>38ks*0,1kg/1000</t>
  </si>
  <si>
    <t>38ks/100</t>
  </si>
  <si>
    <t>38m2</t>
  </si>
  <si>
    <t>38ks*50l*2/1000</t>
  </si>
  <si>
    <t>Obdělání půdy hrabáním v rovině nebo na svahu do 1:5</t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</si>
  <si>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</si>
  <si>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</si>
  <si>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</si>
  <si>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1.rocet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</si>
</sst>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/>
    <xf numFmtId="0" fontId="9" fillId="0" borderId="0" xfId="0" applyNumberFormat="1" applyFont="1" applyFill="1" applyAlignment="1" applyProtection="1">
      <alignment vertical="center"/>
    </xf>
    <xf numFmtId="0" fontId="9" fillId="4" borderId="5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9" fillId="4" borderId="16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0" xfId="0" applyNumberFormat="1" applyFont="1" applyFill="1" applyAlignment="1" applyProtection="1">
      <alignment vertical="center"/>
    </xf>
    <xf numFmtId="0" fontId="6" fillId="4" borderId="19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0" xfId="0" applyFont="1"/>
    <xf numFmtId="0" fontId="3" fillId="3" borderId="5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3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4" borderId="10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vertical="top" wrapText="1"/>
    </xf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2" fontId="15" fillId="4" borderId="1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 applyProtection="1">
      <alignment horizontal="left" vertical="center"/>
    </xf>
    <xf numFmtId="49" fontId="16" fillId="0" borderId="0" xfId="0" applyNumberFormat="1" applyFont="1" applyFill="1" applyAlignment="1" applyProtection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/>
    </xf>
    <xf numFmtId="49" fontId="9" fillId="4" borderId="7" xfId="0" applyNumberFormat="1" applyFont="1" applyFill="1" applyBorder="1" applyAlignment="1">
      <alignment horizontal="center" vertic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5" borderId="13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justify" vertical="center"/>
    </xf>
    <xf numFmtId="49" fontId="10" fillId="0" borderId="0" xfId="0" applyNumberFormat="1" applyFont="1" applyFill="1" applyAlignment="1" applyProtection="1">
      <alignment horizontal="left" vertical="center"/>
    </xf>
    <xf numFmtId="0" fontId="9" fillId="3" borderId="22" xfId="0" applyNumberFormat="1" applyFont="1" applyFill="1" applyBorder="1" applyAlignment="1" applyProtection="1">
      <alignment vertical="center"/>
    </xf>
    <xf numFmtId="0" fontId="9" fillId="3" borderId="23" xfId="0" applyNumberFormat="1" applyFont="1" applyFill="1" applyBorder="1" applyAlignment="1" applyProtection="1">
      <alignment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164" fontId="9" fillId="3" borderId="23" xfId="0" applyNumberFormat="1" applyFont="1" applyFill="1" applyBorder="1" applyAlignment="1">
      <alignment horizontal="center" vertical="center"/>
    </xf>
    <xf numFmtId="164" fontId="9" fillId="3" borderId="24" xfId="0" applyNumberFormat="1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vertical="top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top" wrapText="1"/>
    </xf>
    <xf numFmtId="0" fontId="6" fillId="3" borderId="25" xfId="0" applyFont="1" applyFill="1" applyBorder="1" applyAlignment="1">
      <alignment vertical="top" wrapText="1"/>
    </xf>
    <xf numFmtId="0" fontId="3" fillId="3" borderId="2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6" xfId="0" applyFont="1" applyBorder="1" applyAlignment="1">
      <alignment wrapText="1"/>
    </xf>
    <xf numFmtId="0" fontId="19" fillId="0" borderId="2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10" zoomScaleNormal="100" workbookViewId="0">
      <selection activeCell="C21" sqref="C21"/>
    </sheetView>
  </sheetViews>
  <sheetFormatPr defaultRowHeight="15" x14ac:dyDescent="0.25"/>
  <cols>
    <col min="1" max="1" width="10.7109375" style="5" customWidth="1"/>
    <col min="2" max="2" width="42.7109375" style="5" customWidth="1"/>
    <col min="3" max="3" width="19.5703125" style="6" customWidth="1"/>
    <col min="4" max="4" width="20.7109375" style="6" customWidth="1"/>
    <col min="5" max="5" width="27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51</v>
      </c>
    </row>
    <row r="2" spans="1:5" ht="14.25" customHeight="1" x14ac:dyDescent="0.25">
      <c r="A2" s="7" t="s">
        <v>17</v>
      </c>
      <c r="B2" s="114" t="s">
        <v>67</v>
      </c>
      <c r="C2" s="8"/>
      <c r="D2" s="7"/>
      <c r="E2" s="7"/>
    </row>
    <row r="3" spans="1:5" ht="14.25" customHeight="1" x14ac:dyDescent="0.25">
      <c r="A3" s="7" t="s">
        <v>65</v>
      </c>
      <c r="B3" s="115" t="s">
        <v>90</v>
      </c>
      <c r="C3" s="8"/>
      <c r="D3" s="7"/>
      <c r="E3" s="7"/>
    </row>
    <row r="4" spans="1:5" ht="15" customHeight="1" x14ac:dyDescent="0.25">
      <c r="A4" s="7" t="s">
        <v>18</v>
      </c>
      <c r="B4" s="114" t="s">
        <v>68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59</v>
      </c>
      <c r="B6" s="10"/>
      <c r="C6" s="10"/>
      <c r="D6" s="11"/>
      <c r="E6" s="11"/>
    </row>
    <row r="7" spans="1:5" s="12" customFormat="1" ht="15" customHeight="1" x14ac:dyDescent="0.25">
      <c r="A7" s="9" t="s">
        <v>60</v>
      </c>
      <c r="B7" s="10"/>
      <c r="C7" s="10"/>
      <c r="D7" s="11"/>
      <c r="E7" s="11"/>
    </row>
    <row r="8" spans="1:5" s="12" customFormat="1" ht="15" customHeight="1" x14ac:dyDescent="0.25">
      <c r="A8" s="9" t="s">
        <v>61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46" t="s">
        <v>84</v>
      </c>
      <c r="B10" s="147" t="s">
        <v>91</v>
      </c>
      <c r="C10" s="148"/>
      <c r="D10" s="148"/>
      <c r="E10" s="149"/>
    </row>
    <row r="11" spans="1:5" s="18" customFormat="1" x14ac:dyDescent="0.25">
      <c r="A11" s="14" t="s">
        <v>23</v>
      </c>
      <c r="B11" s="15" t="s">
        <v>52</v>
      </c>
      <c r="C11" s="16" t="s">
        <v>53</v>
      </c>
      <c r="D11" s="16" t="s">
        <v>54</v>
      </c>
      <c r="E11" s="17" t="s">
        <v>55</v>
      </c>
    </row>
    <row r="12" spans="1:5" ht="30" customHeight="1" x14ac:dyDescent="0.25">
      <c r="A12" s="19">
        <v>1</v>
      </c>
      <c r="B12" s="20" t="s">
        <v>56</v>
      </c>
      <c r="C12" s="21">
        <f>'Materiál Jižně od SL'!G13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57</v>
      </c>
      <c r="C13" s="21">
        <f>'Materiál Jižně od SL'!G31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63</v>
      </c>
      <c r="C14" s="21">
        <f>'Práce Jižně od SL'!G36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58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24" customHeight="1" thickBot="1" x14ac:dyDescent="0.3">
      <c r="A16" s="146" t="s">
        <v>84</v>
      </c>
      <c r="B16" s="147" t="s">
        <v>92</v>
      </c>
      <c r="C16" s="148"/>
      <c r="D16" s="148"/>
      <c r="E16" s="149"/>
    </row>
    <row r="17" spans="1:5" s="18" customFormat="1" x14ac:dyDescent="0.25">
      <c r="A17" s="14" t="s">
        <v>23</v>
      </c>
      <c r="B17" s="15" t="s">
        <v>52</v>
      </c>
      <c r="C17" s="16" t="s">
        <v>53</v>
      </c>
      <c r="D17" s="16" t="s">
        <v>54</v>
      </c>
      <c r="E17" s="17" t="s">
        <v>55</v>
      </c>
    </row>
    <row r="18" spans="1:5" ht="30" customHeight="1" x14ac:dyDescent="0.25">
      <c r="A18" s="19">
        <v>1</v>
      </c>
      <c r="B18" s="20" t="s">
        <v>56</v>
      </c>
      <c r="C18" s="21">
        <f>'Materiál od Zavadilky k DH'!G14</f>
        <v>0</v>
      </c>
      <c r="D18" s="21">
        <f>0.21*C18</f>
        <v>0</v>
      </c>
      <c r="E18" s="22">
        <f>C18+D18</f>
        <v>0</v>
      </c>
    </row>
    <row r="19" spans="1:5" ht="30" customHeight="1" x14ac:dyDescent="0.25">
      <c r="A19" s="19">
        <v>2</v>
      </c>
      <c r="B19" s="20" t="s">
        <v>57</v>
      </c>
      <c r="C19" s="21">
        <f>'Materiál od Zavadilky k DH'!G32</f>
        <v>0</v>
      </c>
      <c r="D19" s="21">
        <f>0.21*C19</f>
        <v>0</v>
      </c>
      <c r="E19" s="22">
        <f>C19+D19</f>
        <v>0</v>
      </c>
    </row>
    <row r="20" spans="1:5" ht="31.5" customHeight="1" x14ac:dyDescent="0.25">
      <c r="A20" s="19">
        <v>3</v>
      </c>
      <c r="B20" s="20" t="s">
        <v>63</v>
      </c>
      <c r="C20" s="21">
        <f>'Práce Od Zavadilky k DH'!G36</f>
        <v>0</v>
      </c>
      <c r="D20" s="21">
        <f>0.21*C20</f>
        <v>0</v>
      </c>
      <c r="E20" s="22">
        <f>C20+D20</f>
        <v>0</v>
      </c>
    </row>
    <row r="21" spans="1:5" ht="30.75" customHeight="1" thickBot="1" x14ac:dyDescent="0.3">
      <c r="A21" s="23"/>
      <c r="B21" s="24" t="s">
        <v>58</v>
      </c>
      <c r="C21" s="25">
        <f>SUM(C18:C20)</f>
        <v>0</v>
      </c>
      <c r="D21" s="25">
        <f>SUM(D18:D20)</f>
        <v>0</v>
      </c>
      <c r="E21" s="26">
        <f>SUM(E18:E20)</f>
        <v>0</v>
      </c>
    </row>
    <row r="22" spans="1:5" ht="24" customHeight="1" thickBot="1" x14ac:dyDescent="0.3">
      <c r="A22" s="146" t="s">
        <v>84</v>
      </c>
      <c r="B22" s="147" t="s">
        <v>93</v>
      </c>
      <c r="C22" s="148"/>
      <c r="D22" s="148"/>
      <c r="E22" s="149"/>
    </row>
    <row r="23" spans="1:5" s="18" customFormat="1" x14ac:dyDescent="0.25">
      <c r="A23" s="14" t="s">
        <v>23</v>
      </c>
      <c r="B23" s="15" t="s">
        <v>52</v>
      </c>
      <c r="C23" s="16" t="s">
        <v>53</v>
      </c>
      <c r="D23" s="16" t="s">
        <v>54</v>
      </c>
      <c r="E23" s="17" t="s">
        <v>55</v>
      </c>
    </row>
    <row r="24" spans="1:5" ht="30" customHeight="1" x14ac:dyDescent="0.25">
      <c r="A24" s="19">
        <v>1</v>
      </c>
      <c r="B24" s="20" t="s">
        <v>56</v>
      </c>
      <c r="C24" s="21">
        <f>'Materiál od Mžan k DH'!G13</f>
        <v>0</v>
      </c>
      <c r="D24" s="21">
        <f>0.21*C24</f>
        <v>0</v>
      </c>
      <c r="E24" s="22">
        <f>C24+D24</f>
        <v>0</v>
      </c>
    </row>
    <row r="25" spans="1:5" ht="30" customHeight="1" x14ac:dyDescent="0.25">
      <c r="A25" s="19">
        <v>2</v>
      </c>
      <c r="B25" s="20" t="s">
        <v>57</v>
      </c>
      <c r="C25" s="21">
        <f>'Materiál od Mžan k DH'!G27</f>
        <v>0</v>
      </c>
      <c r="D25" s="21">
        <f>0.21*C25</f>
        <v>0</v>
      </c>
      <c r="E25" s="22">
        <f>C25+D25</f>
        <v>0</v>
      </c>
    </row>
    <row r="26" spans="1:5" ht="31.5" customHeight="1" x14ac:dyDescent="0.25">
      <c r="A26" s="19">
        <v>3</v>
      </c>
      <c r="B26" s="20" t="s">
        <v>63</v>
      </c>
      <c r="C26" s="21">
        <f>'Práce Od Mžan k DH'!G27</f>
        <v>0</v>
      </c>
      <c r="D26" s="21">
        <f>0.21*C26</f>
        <v>0</v>
      </c>
      <c r="E26" s="22">
        <f>C26+D26</f>
        <v>0</v>
      </c>
    </row>
    <row r="27" spans="1:5" ht="30.75" customHeight="1" thickBot="1" x14ac:dyDescent="0.3">
      <c r="A27" s="23"/>
      <c r="B27" s="24" t="s">
        <v>58</v>
      </c>
      <c r="C27" s="25">
        <f>SUM(C24:C26)</f>
        <v>0</v>
      </c>
      <c r="D27" s="25">
        <f>SUM(D24:D26)</f>
        <v>0</v>
      </c>
      <c r="E27" s="26">
        <f>SUM(E24:E26)</f>
        <v>0</v>
      </c>
    </row>
    <row r="28" spans="1:5" ht="15.75" thickBot="1" x14ac:dyDescent="0.3"/>
    <row r="29" spans="1:5" s="133" customFormat="1" ht="27" customHeight="1" thickBot="1" x14ac:dyDescent="0.25">
      <c r="A29" s="150"/>
      <c r="B29" s="151" t="s">
        <v>94</v>
      </c>
      <c r="C29" s="152">
        <f>C15+C21+C27</f>
        <v>0</v>
      </c>
      <c r="D29" s="152">
        <f>D15+D21+D27</f>
        <v>0</v>
      </c>
      <c r="E29" s="153">
        <f>E15+E21+E27</f>
        <v>0</v>
      </c>
    </row>
  </sheetData>
  <pageMargins left="0.70866141732283472" right="0.70866141732283472" top="0.78740157480314965" bottom="0.78740157480314965" header="0.31496062992125984" footer="0.31496062992125984"/>
  <pageSetup paperSize="9" scale="98" orientation="landscape" r:id="rId1"/>
  <headerFooter>
    <oddHeader>&amp;A</oddHeader>
    <oddFooter>Stránka &amp;P</oddFooter>
  </headerFooter>
  <rowBreaks count="1" manualBreakCount="1">
    <brk id="2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B1" zoomScaleNormal="100" workbookViewId="0">
      <selection activeCell="F31" sqref="F31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71</v>
      </c>
    </row>
    <row r="2" spans="1:7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15" t="s">
        <v>90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69</v>
      </c>
      <c r="B4" s="145" t="s">
        <v>91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4" t="s">
        <v>68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43</v>
      </c>
      <c r="C7" s="31" t="s">
        <v>24</v>
      </c>
      <c r="D7" s="3" t="s">
        <v>46</v>
      </c>
      <c r="E7" s="32" t="s">
        <v>64</v>
      </c>
      <c r="F7" s="33" t="s">
        <v>14</v>
      </c>
      <c r="G7" s="34" t="s">
        <v>19</v>
      </c>
    </row>
    <row r="8" spans="1:7" x14ac:dyDescent="0.2">
      <c r="A8" s="36"/>
      <c r="B8" s="154" t="s">
        <v>70</v>
      </c>
      <c r="C8" s="116"/>
      <c r="D8" s="37"/>
      <c r="E8" s="37"/>
      <c r="F8" s="42"/>
      <c r="G8" s="43"/>
    </row>
    <row r="9" spans="1:7" ht="38.25" x14ac:dyDescent="0.2">
      <c r="A9" s="4">
        <v>1</v>
      </c>
      <c r="B9" s="141" t="s">
        <v>95</v>
      </c>
      <c r="C9" s="142" t="s">
        <v>85</v>
      </c>
      <c r="D9" s="39" t="s">
        <v>98</v>
      </c>
      <c r="E9" s="39">
        <v>18</v>
      </c>
      <c r="F9" s="45">
        <v>0</v>
      </c>
      <c r="G9" s="41">
        <f>E9*F9</f>
        <v>0</v>
      </c>
    </row>
    <row r="10" spans="1:7" ht="51.75" thickBot="1" x14ac:dyDescent="0.25">
      <c r="A10" s="117">
        <v>2</v>
      </c>
      <c r="B10" s="144" t="s">
        <v>96</v>
      </c>
      <c r="C10" s="143" t="s">
        <v>85</v>
      </c>
      <c r="D10" s="39" t="s">
        <v>97</v>
      </c>
      <c r="E10" s="39">
        <v>41</v>
      </c>
      <c r="F10" s="45">
        <v>0</v>
      </c>
      <c r="G10" s="41">
        <f>E10*F10</f>
        <v>0</v>
      </c>
    </row>
    <row r="11" spans="1:7" x14ac:dyDescent="0.2">
      <c r="A11" s="46"/>
      <c r="B11" s="47" t="s">
        <v>25</v>
      </c>
      <c r="C11" s="48"/>
      <c r="D11" s="49"/>
      <c r="E11" s="50"/>
      <c r="F11" s="51"/>
      <c r="G11" s="52">
        <f>SUM(G8:G10)</f>
        <v>0</v>
      </c>
    </row>
    <row r="12" spans="1:7" x14ac:dyDescent="0.2">
      <c r="A12" s="38"/>
      <c r="B12" s="53" t="s">
        <v>26</v>
      </c>
      <c r="C12" s="54"/>
      <c r="D12" s="55">
        <v>0.05</v>
      </c>
      <c r="E12" s="40"/>
      <c r="F12" s="45"/>
      <c r="G12" s="56">
        <f>0.05*G11</f>
        <v>0</v>
      </c>
    </row>
    <row r="13" spans="1:7" s="5" customFormat="1" ht="15.75" thickBot="1" x14ac:dyDescent="0.3">
      <c r="A13" s="76"/>
      <c r="B13" s="77" t="s">
        <v>44</v>
      </c>
      <c r="C13" s="78"/>
      <c r="D13" s="78"/>
      <c r="E13" s="79"/>
      <c r="F13" s="80"/>
      <c r="G13" s="81">
        <f>SUM(G11:G12)</f>
        <v>0</v>
      </c>
    </row>
    <row r="14" spans="1:7" ht="13.5" thickBot="1" x14ac:dyDescent="0.25">
      <c r="E14" s="57"/>
    </row>
    <row r="15" spans="1:7" s="120" customFormat="1" x14ac:dyDescent="0.2">
      <c r="A15" s="118" t="s">
        <v>23</v>
      </c>
      <c r="B15" s="33" t="s">
        <v>15</v>
      </c>
      <c r="C15" s="119" t="s">
        <v>12</v>
      </c>
      <c r="D15" s="119" t="s">
        <v>46</v>
      </c>
      <c r="E15" s="3" t="s">
        <v>11</v>
      </c>
      <c r="F15" s="3" t="s">
        <v>13</v>
      </c>
      <c r="G15" s="34" t="s">
        <v>19</v>
      </c>
    </row>
    <row r="16" spans="1:7" s="120" customFormat="1" x14ac:dyDescent="0.2">
      <c r="A16" s="4" t="s">
        <v>27</v>
      </c>
      <c r="B16" s="121" t="s">
        <v>45</v>
      </c>
      <c r="C16" s="122"/>
      <c r="D16" s="122"/>
      <c r="E16" s="49"/>
      <c r="F16" s="49"/>
      <c r="G16" s="123"/>
    </row>
    <row r="17" spans="1:7" s="120" customFormat="1" x14ac:dyDescent="0.2">
      <c r="A17" s="124"/>
      <c r="B17" s="125" t="s">
        <v>100</v>
      </c>
      <c r="C17" s="61"/>
      <c r="D17" s="67"/>
      <c r="E17" s="62"/>
      <c r="F17" s="70"/>
      <c r="G17" s="68"/>
    </row>
    <row r="18" spans="1:7" s="120" customFormat="1" ht="25.5" x14ac:dyDescent="0.2">
      <c r="A18" s="4">
        <v>1</v>
      </c>
      <c r="B18" s="65" t="s">
        <v>101</v>
      </c>
      <c r="C18" s="44" t="s">
        <v>30</v>
      </c>
      <c r="D18" s="66" t="s">
        <v>103</v>
      </c>
      <c r="E18" s="54">
        <v>2.2799999999999998</v>
      </c>
      <c r="F18" s="155">
        <v>0</v>
      </c>
      <c r="G18" s="41">
        <f t="shared" ref="G18" si="0">E18*F18</f>
        <v>0</v>
      </c>
    </row>
    <row r="19" spans="1:7" s="120" customFormat="1" x14ac:dyDescent="0.2">
      <c r="A19" s="124"/>
      <c r="B19" s="125" t="s">
        <v>99</v>
      </c>
      <c r="C19" s="61"/>
      <c r="D19" s="67"/>
      <c r="E19" s="62"/>
      <c r="F19" s="70"/>
      <c r="G19" s="68"/>
    </row>
    <row r="20" spans="1:7" s="120" customFormat="1" ht="25.5" x14ac:dyDescent="0.2">
      <c r="A20" s="4">
        <v>2</v>
      </c>
      <c r="B20" s="65" t="s">
        <v>102</v>
      </c>
      <c r="C20" s="44" t="s">
        <v>22</v>
      </c>
      <c r="D20" s="66" t="s">
        <v>104</v>
      </c>
      <c r="E20" s="54">
        <v>68.150000000000006</v>
      </c>
      <c r="F20" s="155">
        <v>0</v>
      </c>
      <c r="G20" s="41">
        <f t="shared" ref="G20" si="1">E20*F20</f>
        <v>0</v>
      </c>
    </row>
    <row r="21" spans="1:7" s="120" customFormat="1" x14ac:dyDescent="0.2">
      <c r="A21" s="124"/>
      <c r="B21" s="125" t="s">
        <v>72</v>
      </c>
      <c r="C21" s="61"/>
      <c r="D21" s="67"/>
      <c r="E21" s="62"/>
      <c r="F21" s="70"/>
      <c r="G21" s="68"/>
    </row>
    <row r="22" spans="1:7" s="120" customFormat="1" x14ac:dyDescent="0.2">
      <c r="A22" s="4">
        <v>3</v>
      </c>
      <c r="B22" s="127" t="s">
        <v>73</v>
      </c>
      <c r="C22" s="44" t="s">
        <v>22</v>
      </c>
      <c r="D22" s="66" t="s">
        <v>105</v>
      </c>
      <c r="E22" s="54">
        <v>1.18</v>
      </c>
      <c r="F22" s="69">
        <v>0</v>
      </c>
      <c r="G22" s="41">
        <f t="shared" ref="G22:G28" si="2">E22*F22</f>
        <v>0</v>
      </c>
    </row>
    <row r="23" spans="1:7" s="120" customFormat="1" x14ac:dyDescent="0.2">
      <c r="A23" s="4">
        <v>4</v>
      </c>
      <c r="B23" s="126" t="s">
        <v>77</v>
      </c>
      <c r="C23" s="44" t="s">
        <v>22</v>
      </c>
      <c r="D23" s="66" t="s">
        <v>106</v>
      </c>
      <c r="E23" s="63">
        <v>5.9</v>
      </c>
      <c r="F23" s="45">
        <v>0</v>
      </c>
      <c r="G23" s="41">
        <f t="shared" ref="G23" si="3">E23*F23</f>
        <v>0</v>
      </c>
    </row>
    <row r="24" spans="1:7" s="120" customFormat="1" ht="25.5" x14ac:dyDescent="0.2">
      <c r="A24" s="4">
        <v>5</v>
      </c>
      <c r="B24" s="128" t="s">
        <v>74</v>
      </c>
      <c r="C24" s="44" t="s">
        <v>28</v>
      </c>
      <c r="D24" s="66" t="s">
        <v>107</v>
      </c>
      <c r="E24" s="54">
        <v>177</v>
      </c>
      <c r="F24" s="71">
        <v>0</v>
      </c>
      <c r="G24" s="41">
        <f t="shared" si="2"/>
        <v>0</v>
      </c>
    </row>
    <row r="25" spans="1:7" s="120" customFormat="1" x14ac:dyDescent="0.2">
      <c r="A25" s="4">
        <v>6</v>
      </c>
      <c r="B25" s="127" t="s">
        <v>1</v>
      </c>
      <c r="C25" s="44" t="s">
        <v>28</v>
      </c>
      <c r="D25" s="66" t="s">
        <v>107</v>
      </c>
      <c r="E25" s="54">
        <v>177</v>
      </c>
      <c r="F25" s="71">
        <v>0</v>
      </c>
      <c r="G25" s="41">
        <f t="shared" si="2"/>
        <v>0</v>
      </c>
    </row>
    <row r="26" spans="1:7" s="120" customFormat="1" x14ac:dyDescent="0.2">
      <c r="A26" s="4">
        <v>7</v>
      </c>
      <c r="B26" s="127" t="s">
        <v>47</v>
      </c>
      <c r="C26" s="44" t="s">
        <v>29</v>
      </c>
      <c r="D26" s="66" t="s">
        <v>108</v>
      </c>
      <c r="E26" s="54">
        <v>106.2</v>
      </c>
      <c r="F26" s="71">
        <v>0</v>
      </c>
      <c r="G26" s="41">
        <f t="shared" si="2"/>
        <v>0</v>
      </c>
    </row>
    <row r="27" spans="1:7" x14ac:dyDescent="0.2">
      <c r="A27" s="38">
        <v>8</v>
      </c>
      <c r="B27" s="65" t="s">
        <v>75</v>
      </c>
      <c r="C27" s="44" t="s">
        <v>29</v>
      </c>
      <c r="D27" s="66" t="s">
        <v>109</v>
      </c>
      <c r="E27" s="54">
        <v>129.80000000000001</v>
      </c>
      <c r="F27" s="71">
        <v>0</v>
      </c>
      <c r="G27" s="41">
        <f t="shared" si="2"/>
        <v>0</v>
      </c>
    </row>
    <row r="28" spans="1:7" x14ac:dyDescent="0.2">
      <c r="A28" s="38">
        <v>9</v>
      </c>
      <c r="B28" s="65" t="s">
        <v>48</v>
      </c>
      <c r="C28" s="44" t="s">
        <v>22</v>
      </c>
      <c r="D28" s="66" t="s">
        <v>110</v>
      </c>
      <c r="E28" s="54">
        <v>0.35399999999999998</v>
      </c>
      <c r="F28" s="71">
        <v>0</v>
      </c>
      <c r="G28" s="41">
        <f t="shared" si="2"/>
        <v>0</v>
      </c>
    </row>
    <row r="29" spans="1:7" s="120" customFormat="1" x14ac:dyDescent="0.2">
      <c r="A29" s="4">
        <v>10</v>
      </c>
      <c r="B29" s="127" t="s">
        <v>87</v>
      </c>
      <c r="C29" s="44" t="s">
        <v>21</v>
      </c>
      <c r="D29" s="66" t="s">
        <v>111</v>
      </c>
      <c r="E29" s="54">
        <v>4.72</v>
      </c>
      <c r="F29" s="71">
        <v>0</v>
      </c>
      <c r="G29" s="41">
        <f>E29*F29</f>
        <v>0</v>
      </c>
    </row>
    <row r="30" spans="1:7" s="120" customFormat="1" x14ac:dyDescent="0.2">
      <c r="A30" s="4">
        <v>11</v>
      </c>
      <c r="B30" s="127" t="s">
        <v>76</v>
      </c>
      <c r="C30" s="44" t="s">
        <v>30</v>
      </c>
      <c r="D30" s="66" t="s">
        <v>112</v>
      </c>
      <c r="E30" s="54">
        <v>5900</v>
      </c>
      <c r="F30" s="69">
        <v>0</v>
      </c>
      <c r="G30" s="41">
        <f>E30*F30</f>
        <v>0</v>
      </c>
    </row>
    <row r="31" spans="1:7" s="133" customFormat="1" ht="15.75" thickBot="1" x14ac:dyDescent="0.25">
      <c r="A31" s="129"/>
      <c r="B31" s="130" t="s">
        <v>49</v>
      </c>
      <c r="C31" s="131"/>
      <c r="D31" s="131"/>
      <c r="E31" s="78"/>
      <c r="F31" s="132"/>
      <c r="G31" s="81">
        <f>SUM(G17:G30)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25" zoomScaleNormal="100" workbookViewId="0">
      <selection activeCell="B31" sqref="B31"/>
    </sheetView>
  </sheetViews>
  <sheetFormatPr defaultRowHeight="12.75" x14ac:dyDescent="0.2"/>
  <cols>
    <col min="1" max="1" width="12.28515625" style="2" customWidth="1"/>
    <col min="2" max="2" width="56.42578125" style="84" customWidth="1"/>
    <col min="3" max="3" width="10.5703125" style="2" customWidth="1"/>
    <col min="4" max="4" width="15" style="82" customWidth="1"/>
    <col min="5" max="5" width="10" style="2" customWidth="1"/>
    <col min="6" max="6" width="11.42578125" style="2" customWidth="1"/>
    <col min="7" max="7" width="11.42578125" style="83" customWidth="1"/>
    <col min="8" max="8" width="17" style="2" customWidth="1"/>
    <col min="9" max="9" width="17" style="83" customWidth="1"/>
    <col min="10" max="10" width="11.42578125" style="1" bestFit="1" customWidth="1"/>
    <col min="11" max="16384" width="9.140625" style="1"/>
  </cols>
  <sheetData>
    <row r="1" spans="1:9" ht="18.75" x14ac:dyDescent="0.2">
      <c r="B1" s="105" t="s">
        <v>62</v>
      </c>
    </row>
    <row r="2" spans="1:9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15" t="s">
        <v>90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69</v>
      </c>
      <c r="B4" s="145" t="s">
        <v>91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4" t="s">
        <v>68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6" t="s">
        <v>31</v>
      </c>
      <c r="B7" s="85" t="s">
        <v>16</v>
      </c>
      <c r="C7" s="58" t="s">
        <v>12</v>
      </c>
      <c r="D7" s="86" t="s">
        <v>46</v>
      </c>
      <c r="E7" s="59" t="s">
        <v>11</v>
      </c>
      <c r="F7" s="59" t="s">
        <v>13</v>
      </c>
      <c r="G7" s="60" t="s">
        <v>19</v>
      </c>
      <c r="H7" s="1"/>
      <c r="I7" s="1"/>
    </row>
    <row r="8" spans="1:9" x14ac:dyDescent="0.2">
      <c r="A8" s="107"/>
      <c r="B8" s="96" t="s">
        <v>100</v>
      </c>
      <c r="C8" s="89"/>
      <c r="D8" s="90"/>
      <c r="E8" s="95"/>
      <c r="F8" s="91"/>
      <c r="G8" s="97"/>
      <c r="H8" s="1"/>
      <c r="I8" s="1"/>
    </row>
    <row r="9" spans="1:9" ht="25.5" x14ac:dyDescent="0.2">
      <c r="A9" s="4" t="s">
        <v>114</v>
      </c>
      <c r="B9" s="87" t="s">
        <v>120</v>
      </c>
      <c r="C9" s="54" t="s">
        <v>20</v>
      </c>
      <c r="D9" s="88" t="s">
        <v>123</v>
      </c>
      <c r="E9" s="98">
        <v>4543</v>
      </c>
      <c r="F9" s="71">
        <v>0</v>
      </c>
      <c r="G9" s="41">
        <f t="shared" ref="G9:G15" si="0">E9*F9</f>
        <v>0</v>
      </c>
      <c r="H9" s="1"/>
      <c r="I9" s="1"/>
    </row>
    <row r="10" spans="1:9" x14ac:dyDescent="0.2">
      <c r="A10" s="4" t="s">
        <v>115</v>
      </c>
      <c r="B10" s="87" t="s">
        <v>121</v>
      </c>
      <c r="C10" s="54" t="s">
        <v>20</v>
      </c>
      <c r="D10" s="88" t="s">
        <v>123</v>
      </c>
      <c r="E10" s="98">
        <v>4543</v>
      </c>
      <c r="F10" s="71">
        <v>0</v>
      </c>
      <c r="G10" s="41">
        <f t="shared" si="0"/>
        <v>0</v>
      </c>
      <c r="H10" s="1"/>
      <c r="I10" s="1"/>
    </row>
    <row r="11" spans="1:9" x14ac:dyDescent="0.2">
      <c r="A11" s="4" t="s">
        <v>116</v>
      </c>
      <c r="B11" s="87" t="s">
        <v>166</v>
      </c>
      <c r="C11" s="54" t="s">
        <v>20</v>
      </c>
      <c r="D11" s="88" t="s">
        <v>123</v>
      </c>
      <c r="E11" s="98">
        <v>4543</v>
      </c>
      <c r="F11" s="71">
        <v>0</v>
      </c>
      <c r="G11" s="41">
        <f t="shared" si="0"/>
        <v>0</v>
      </c>
      <c r="H11" s="1"/>
      <c r="I11" s="1"/>
    </row>
    <row r="12" spans="1:9" x14ac:dyDescent="0.2">
      <c r="A12" s="4" t="s">
        <v>117</v>
      </c>
      <c r="B12" s="87" t="s">
        <v>122</v>
      </c>
      <c r="C12" s="54" t="s">
        <v>20</v>
      </c>
      <c r="D12" s="88" t="s">
        <v>123</v>
      </c>
      <c r="E12" s="98">
        <v>4543</v>
      </c>
      <c r="F12" s="71">
        <v>0</v>
      </c>
      <c r="G12" s="41">
        <f t="shared" si="0"/>
        <v>0</v>
      </c>
      <c r="H12" s="1"/>
      <c r="I12" s="1"/>
    </row>
    <row r="13" spans="1:9" x14ac:dyDescent="0.2">
      <c r="A13" s="108" t="s">
        <v>32</v>
      </c>
      <c r="B13" s="92" t="s">
        <v>3</v>
      </c>
      <c r="C13" s="63" t="s">
        <v>4</v>
      </c>
      <c r="D13" s="93">
        <v>5</v>
      </c>
      <c r="E13" s="94">
        <v>5</v>
      </c>
      <c r="F13" s="69">
        <v>0</v>
      </c>
      <c r="G13" s="41">
        <f t="shared" si="0"/>
        <v>0</v>
      </c>
      <c r="H13" s="1"/>
      <c r="I13" s="1"/>
    </row>
    <row r="14" spans="1:9" x14ac:dyDescent="0.2">
      <c r="A14" s="107"/>
      <c r="B14" s="96" t="s">
        <v>113</v>
      </c>
      <c r="C14" s="89"/>
      <c r="D14" s="90"/>
      <c r="E14" s="95"/>
      <c r="F14" s="91"/>
      <c r="G14" s="97"/>
      <c r="H14" s="1"/>
      <c r="I14" s="1"/>
    </row>
    <row r="15" spans="1:9" ht="38.25" x14ac:dyDescent="0.2">
      <c r="A15" s="4" t="s">
        <v>118</v>
      </c>
      <c r="B15" s="87" t="s">
        <v>119</v>
      </c>
      <c r="C15" s="54" t="s">
        <v>20</v>
      </c>
      <c r="D15" s="88" t="s">
        <v>123</v>
      </c>
      <c r="E15" s="94">
        <v>4543</v>
      </c>
      <c r="F15" s="71">
        <v>0</v>
      </c>
      <c r="G15" s="41">
        <f t="shared" si="0"/>
        <v>0</v>
      </c>
      <c r="H15" s="1"/>
      <c r="I15" s="1"/>
    </row>
    <row r="16" spans="1:9" x14ac:dyDescent="0.2">
      <c r="A16" s="4" t="s">
        <v>117</v>
      </c>
      <c r="B16" s="87" t="s">
        <v>122</v>
      </c>
      <c r="C16" s="54" t="s">
        <v>20</v>
      </c>
      <c r="D16" s="88" t="s">
        <v>123</v>
      </c>
      <c r="E16" s="98">
        <v>4543</v>
      </c>
      <c r="F16" s="71">
        <v>0</v>
      </c>
      <c r="G16" s="41">
        <f t="shared" ref="G16" si="1">E16*F16</f>
        <v>0</v>
      </c>
      <c r="H16" s="1"/>
      <c r="I16" s="1"/>
    </row>
    <row r="17" spans="1:9" x14ac:dyDescent="0.2">
      <c r="A17" s="107"/>
      <c r="B17" s="96" t="s">
        <v>72</v>
      </c>
      <c r="C17" s="89"/>
      <c r="D17" s="90"/>
      <c r="E17" s="95"/>
      <c r="F17" s="91"/>
      <c r="G17" s="97"/>
      <c r="H17" s="1"/>
      <c r="I17" s="1"/>
    </row>
    <row r="18" spans="1:9" ht="51" x14ac:dyDescent="0.2">
      <c r="A18" s="108" t="s">
        <v>8</v>
      </c>
      <c r="B18" s="87" t="s">
        <v>66</v>
      </c>
      <c r="C18" s="54" t="s">
        <v>28</v>
      </c>
      <c r="D18" s="88" t="s">
        <v>124</v>
      </c>
      <c r="E18" s="98">
        <v>59</v>
      </c>
      <c r="F18" s="71">
        <v>0</v>
      </c>
      <c r="G18" s="41">
        <f t="shared" ref="G18:G27" si="2">E18*F18</f>
        <v>0</v>
      </c>
      <c r="H18" s="1"/>
      <c r="I18" s="1"/>
    </row>
    <row r="19" spans="1:9" ht="25.5" x14ac:dyDescent="0.2">
      <c r="A19" s="108" t="s">
        <v>9</v>
      </c>
      <c r="B19" s="87" t="s">
        <v>10</v>
      </c>
      <c r="C19" s="54" t="s">
        <v>28</v>
      </c>
      <c r="D19" s="88" t="s">
        <v>124</v>
      </c>
      <c r="E19" s="98">
        <v>59</v>
      </c>
      <c r="F19" s="71">
        <v>0</v>
      </c>
      <c r="G19" s="41">
        <f t="shared" si="2"/>
        <v>0</v>
      </c>
      <c r="H19" s="1"/>
      <c r="I19" s="1"/>
    </row>
    <row r="20" spans="1:9" ht="38.25" x14ac:dyDescent="0.2">
      <c r="A20" s="4" t="s">
        <v>5</v>
      </c>
      <c r="B20" s="87" t="s">
        <v>78</v>
      </c>
      <c r="C20" s="54" t="s">
        <v>0</v>
      </c>
      <c r="D20" s="88" t="s">
        <v>125</v>
      </c>
      <c r="E20" s="98">
        <v>1.1800000000000001E-3</v>
      </c>
      <c r="F20" s="71">
        <v>0</v>
      </c>
      <c r="G20" s="41">
        <f t="shared" si="2"/>
        <v>0</v>
      </c>
      <c r="H20" s="1"/>
      <c r="I20" s="1"/>
    </row>
    <row r="21" spans="1:9" ht="38.25" x14ac:dyDescent="0.2">
      <c r="A21" s="4" t="s">
        <v>5</v>
      </c>
      <c r="B21" s="87" t="s">
        <v>79</v>
      </c>
      <c r="C21" s="54" t="s">
        <v>0</v>
      </c>
      <c r="D21" s="88" t="s">
        <v>126</v>
      </c>
      <c r="E21" s="98">
        <v>5.8999999999999999E-3</v>
      </c>
      <c r="F21" s="71">
        <v>0</v>
      </c>
      <c r="G21" s="41">
        <f t="shared" si="2"/>
        <v>0</v>
      </c>
      <c r="H21" s="1"/>
      <c r="I21" s="1"/>
    </row>
    <row r="22" spans="1:9" ht="25.5" x14ac:dyDescent="0.2">
      <c r="A22" s="4" t="s">
        <v>88</v>
      </c>
      <c r="B22" s="87" t="s">
        <v>89</v>
      </c>
      <c r="C22" s="54" t="s">
        <v>28</v>
      </c>
      <c r="D22" s="88" t="s">
        <v>124</v>
      </c>
      <c r="E22" s="98">
        <v>59</v>
      </c>
      <c r="F22" s="71">
        <v>0</v>
      </c>
      <c r="G22" s="41">
        <f t="shared" si="2"/>
        <v>0</v>
      </c>
      <c r="H22" s="1"/>
      <c r="I22" s="1"/>
    </row>
    <row r="23" spans="1:9" ht="51" x14ac:dyDescent="0.2">
      <c r="A23" s="4" t="s">
        <v>36</v>
      </c>
      <c r="B23" s="92" t="s">
        <v>37</v>
      </c>
      <c r="C23" s="54" t="s">
        <v>28</v>
      </c>
      <c r="D23" s="88" t="s">
        <v>124</v>
      </c>
      <c r="E23" s="98">
        <v>59</v>
      </c>
      <c r="F23" s="71">
        <v>0</v>
      </c>
      <c r="G23" s="41">
        <f t="shared" si="2"/>
        <v>0</v>
      </c>
      <c r="H23" s="1"/>
      <c r="I23" s="1"/>
    </row>
    <row r="24" spans="1:9" ht="25.5" x14ac:dyDescent="0.2">
      <c r="A24" s="4" t="s">
        <v>40</v>
      </c>
      <c r="B24" s="92" t="s">
        <v>39</v>
      </c>
      <c r="C24" s="54" t="s">
        <v>38</v>
      </c>
      <c r="D24" s="88" t="s">
        <v>127</v>
      </c>
      <c r="E24" s="98">
        <v>0.59</v>
      </c>
      <c r="F24" s="71">
        <v>0</v>
      </c>
      <c r="G24" s="41">
        <f t="shared" si="2"/>
        <v>0</v>
      </c>
      <c r="H24" s="1"/>
      <c r="I24" s="1"/>
    </row>
    <row r="25" spans="1:9" ht="25.5" x14ac:dyDescent="0.2">
      <c r="A25" s="4" t="s">
        <v>34</v>
      </c>
      <c r="B25" s="87" t="s">
        <v>35</v>
      </c>
      <c r="C25" s="54" t="s">
        <v>20</v>
      </c>
      <c r="D25" s="88" t="s">
        <v>128</v>
      </c>
      <c r="E25" s="94">
        <v>59</v>
      </c>
      <c r="F25" s="71">
        <v>0</v>
      </c>
      <c r="G25" s="41">
        <f t="shared" si="2"/>
        <v>0</v>
      </c>
      <c r="H25" s="1"/>
      <c r="I25" s="1"/>
    </row>
    <row r="26" spans="1:9" s="64" customFormat="1" x14ac:dyDescent="0.2">
      <c r="A26" s="4" t="s">
        <v>2</v>
      </c>
      <c r="B26" s="87" t="s">
        <v>81</v>
      </c>
      <c r="C26" s="54" t="s">
        <v>21</v>
      </c>
      <c r="D26" s="88" t="s">
        <v>129</v>
      </c>
      <c r="E26" s="98">
        <v>5.9</v>
      </c>
      <c r="F26" s="71">
        <v>0</v>
      </c>
      <c r="G26" s="41">
        <f t="shared" si="2"/>
        <v>0</v>
      </c>
    </row>
    <row r="27" spans="1:9" s="64" customFormat="1" x14ac:dyDescent="0.2">
      <c r="A27" s="4" t="s">
        <v>41</v>
      </c>
      <c r="B27" s="87" t="s">
        <v>42</v>
      </c>
      <c r="C27" s="54" t="s">
        <v>21</v>
      </c>
      <c r="D27" s="88" t="s">
        <v>129</v>
      </c>
      <c r="E27" s="54">
        <v>5.9</v>
      </c>
      <c r="F27" s="71">
        <v>0</v>
      </c>
      <c r="G27" s="41">
        <f t="shared" si="2"/>
        <v>0</v>
      </c>
    </row>
    <row r="28" spans="1:9" ht="72" x14ac:dyDescent="0.2">
      <c r="A28" s="134" t="s">
        <v>80</v>
      </c>
      <c r="B28" s="135" t="s">
        <v>167</v>
      </c>
      <c r="C28" s="136" t="s">
        <v>28</v>
      </c>
      <c r="D28" s="137" t="s">
        <v>124</v>
      </c>
      <c r="E28" s="140">
        <v>59</v>
      </c>
      <c r="F28" s="138">
        <v>0</v>
      </c>
      <c r="G28" s="139">
        <f>E28*F28</f>
        <v>0</v>
      </c>
      <c r="H28" s="1"/>
      <c r="I28" s="1"/>
    </row>
    <row r="29" spans="1:9" ht="72" x14ac:dyDescent="0.2">
      <c r="A29" s="134" t="s">
        <v>80</v>
      </c>
      <c r="B29" s="135" t="s">
        <v>168</v>
      </c>
      <c r="C29" s="136" t="s">
        <v>28</v>
      </c>
      <c r="D29" s="137" t="s">
        <v>124</v>
      </c>
      <c r="E29" s="140">
        <v>59</v>
      </c>
      <c r="F29" s="138">
        <v>0</v>
      </c>
      <c r="G29" s="139">
        <f t="shared" ref="G29:G30" si="3">E29*F29</f>
        <v>0</v>
      </c>
      <c r="H29" s="1"/>
      <c r="I29" s="1"/>
    </row>
    <row r="30" spans="1:9" ht="72" x14ac:dyDescent="0.2">
      <c r="A30" s="134" t="s">
        <v>80</v>
      </c>
      <c r="B30" s="135" t="s">
        <v>169</v>
      </c>
      <c r="C30" s="136" t="s">
        <v>28</v>
      </c>
      <c r="D30" s="137" t="s">
        <v>124</v>
      </c>
      <c r="E30" s="140">
        <v>59</v>
      </c>
      <c r="F30" s="138">
        <v>0</v>
      </c>
      <c r="G30" s="139">
        <f t="shared" si="3"/>
        <v>0</v>
      </c>
      <c r="H30" s="1"/>
      <c r="I30" s="1"/>
    </row>
    <row r="31" spans="1:9" x14ac:dyDescent="0.2">
      <c r="A31" s="107"/>
      <c r="B31" s="96"/>
      <c r="C31" s="89"/>
      <c r="D31" s="90"/>
      <c r="E31" s="95"/>
      <c r="F31" s="91"/>
      <c r="G31" s="97"/>
      <c r="H31" s="1"/>
      <c r="I31" s="1"/>
    </row>
    <row r="32" spans="1:9" x14ac:dyDescent="0.2">
      <c r="A32" s="108" t="s">
        <v>32</v>
      </c>
      <c r="B32" s="92" t="s">
        <v>82</v>
      </c>
      <c r="C32" s="63" t="s">
        <v>33</v>
      </c>
      <c r="D32" s="93">
        <v>1</v>
      </c>
      <c r="E32" s="94">
        <v>1</v>
      </c>
      <c r="F32" s="69">
        <v>0</v>
      </c>
      <c r="G32" s="99">
        <f>E32*F32</f>
        <v>0</v>
      </c>
      <c r="H32" s="1"/>
      <c r="I32" s="1"/>
    </row>
    <row r="33" spans="1:9" ht="25.5" x14ac:dyDescent="0.2">
      <c r="A33" s="108" t="s">
        <v>32</v>
      </c>
      <c r="B33" s="92" t="s">
        <v>83</v>
      </c>
      <c r="C33" s="63" t="s">
        <v>33</v>
      </c>
      <c r="D33" s="93">
        <v>1</v>
      </c>
      <c r="E33" s="94">
        <v>1</v>
      </c>
      <c r="F33" s="69">
        <v>0</v>
      </c>
      <c r="G33" s="99">
        <f>E33*F33</f>
        <v>0</v>
      </c>
      <c r="H33" s="1"/>
      <c r="I33" s="1"/>
    </row>
    <row r="34" spans="1:9" x14ac:dyDescent="0.2">
      <c r="A34" s="108" t="s">
        <v>32</v>
      </c>
      <c r="B34" s="92" t="s">
        <v>6</v>
      </c>
      <c r="C34" s="63" t="s">
        <v>33</v>
      </c>
      <c r="D34" s="93">
        <v>1</v>
      </c>
      <c r="E34" s="94">
        <v>1</v>
      </c>
      <c r="F34" s="69">
        <v>0</v>
      </c>
      <c r="G34" s="99">
        <f>E34*F34</f>
        <v>0</v>
      </c>
      <c r="H34" s="1"/>
      <c r="I34" s="1"/>
    </row>
    <row r="35" spans="1:9" ht="13.5" thickBot="1" x14ac:dyDescent="0.25">
      <c r="A35" s="109" t="s">
        <v>32</v>
      </c>
      <c r="B35" s="100" t="s">
        <v>7</v>
      </c>
      <c r="C35" s="101" t="s">
        <v>33</v>
      </c>
      <c r="D35" s="102">
        <v>1</v>
      </c>
      <c r="E35" s="103">
        <v>1</v>
      </c>
      <c r="F35" s="72">
        <v>0</v>
      </c>
      <c r="G35" s="104">
        <f>E35*F35</f>
        <v>0</v>
      </c>
      <c r="H35" s="1"/>
      <c r="I35" s="1"/>
    </row>
    <row r="36" spans="1:9" s="5" customFormat="1" ht="15.75" thickBot="1" x14ac:dyDescent="0.3">
      <c r="A36" s="110"/>
      <c r="B36" s="111" t="s">
        <v>50</v>
      </c>
      <c r="C36" s="112"/>
      <c r="D36" s="113"/>
      <c r="E36" s="73"/>
      <c r="F36" s="74"/>
      <c r="G36" s="75">
        <f>SUM(G8:G35)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B1" zoomScaleNormal="100" workbookViewId="0">
      <selection activeCell="F32" sqref="F32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71</v>
      </c>
    </row>
    <row r="2" spans="1:7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15" t="s">
        <v>90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69</v>
      </c>
      <c r="B4" s="145" t="s">
        <v>92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4" t="s">
        <v>68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43</v>
      </c>
      <c r="C7" s="31" t="s">
        <v>24</v>
      </c>
      <c r="D7" s="3" t="s">
        <v>46</v>
      </c>
      <c r="E7" s="32" t="s">
        <v>64</v>
      </c>
      <c r="F7" s="33" t="s">
        <v>14</v>
      </c>
      <c r="G7" s="34" t="s">
        <v>19</v>
      </c>
    </row>
    <row r="8" spans="1:7" ht="13.5" thickBot="1" x14ac:dyDescent="0.25">
      <c r="A8" s="156"/>
      <c r="B8" s="157" t="s">
        <v>70</v>
      </c>
      <c r="C8" s="158"/>
      <c r="D8" s="37"/>
      <c r="E8" s="37"/>
      <c r="F8" s="42"/>
      <c r="G8" s="43"/>
    </row>
    <row r="9" spans="1:7" ht="38.25" x14ac:dyDescent="0.2">
      <c r="A9" s="159">
        <v>1</v>
      </c>
      <c r="B9" s="161" t="s">
        <v>95</v>
      </c>
      <c r="C9" s="160" t="s">
        <v>85</v>
      </c>
      <c r="D9" s="39" t="s">
        <v>132</v>
      </c>
      <c r="E9" s="39">
        <v>22</v>
      </c>
      <c r="F9" s="45">
        <v>0</v>
      </c>
      <c r="G9" s="41">
        <f>E9*F9</f>
        <v>0</v>
      </c>
    </row>
    <row r="10" spans="1:7" ht="38.25" x14ac:dyDescent="0.2">
      <c r="A10" s="4">
        <v>2</v>
      </c>
      <c r="B10" s="162" t="s">
        <v>86</v>
      </c>
      <c r="C10" s="142" t="s">
        <v>85</v>
      </c>
      <c r="D10" s="39">
        <v>10</v>
      </c>
      <c r="E10" s="39">
        <v>10</v>
      </c>
      <c r="F10" s="45">
        <v>0</v>
      </c>
      <c r="G10" s="41">
        <f>E10*F10</f>
        <v>0</v>
      </c>
    </row>
    <row r="11" spans="1:7" ht="39" thickBot="1" x14ac:dyDescent="0.25">
      <c r="A11" s="117">
        <v>3</v>
      </c>
      <c r="B11" s="163" t="s">
        <v>130</v>
      </c>
      <c r="C11" s="143" t="s">
        <v>85</v>
      </c>
      <c r="D11" s="39" t="s">
        <v>131</v>
      </c>
      <c r="E11" s="39">
        <v>22</v>
      </c>
      <c r="F11" s="45">
        <v>0</v>
      </c>
      <c r="G11" s="41">
        <f>E11*F11</f>
        <v>0</v>
      </c>
    </row>
    <row r="12" spans="1:7" x14ac:dyDescent="0.2">
      <c r="A12" s="46"/>
      <c r="B12" s="47" t="s">
        <v>25</v>
      </c>
      <c r="C12" s="48"/>
      <c r="D12" s="49"/>
      <c r="E12" s="50"/>
      <c r="F12" s="51"/>
      <c r="G12" s="52">
        <f>SUM(G8:G11)</f>
        <v>0</v>
      </c>
    </row>
    <row r="13" spans="1:7" x14ac:dyDescent="0.2">
      <c r="A13" s="38"/>
      <c r="B13" s="53" t="s">
        <v>26</v>
      </c>
      <c r="C13" s="54"/>
      <c r="D13" s="55">
        <v>0.05</v>
      </c>
      <c r="E13" s="40"/>
      <c r="F13" s="45"/>
      <c r="G13" s="56">
        <f>0.05*G12</f>
        <v>0</v>
      </c>
    </row>
    <row r="14" spans="1:7" s="5" customFormat="1" ht="15.75" thickBot="1" x14ac:dyDescent="0.3">
      <c r="A14" s="76"/>
      <c r="B14" s="77" t="s">
        <v>44</v>
      </c>
      <c r="C14" s="78"/>
      <c r="D14" s="78"/>
      <c r="E14" s="79"/>
      <c r="F14" s="80"/>
      <c r="G14" s="81">
        <f>SUM(G12:G13)</f>
        <v>0</v>
      </c>
    </row>
    <row r="15" spans="1:7" ht="13.5" thickBot="1" x14ac:dyDescent="0.25">
      <c r="E15" s="57"/>
    </row>
    <row r="16" spans="1:7" s="120" customFormat="1" x14ac:dyDescent="0.2">
      <c r="A16" s="118" t="s">
        <v>23</v>
      </c>
      <c r="B16" s="33" t="s">
        <v>15</v>
      </c>
      <c r="C16" s="119" t="s">
        <v>12</v>
      </c>
      <c r="D16" s="119" t="s">
        <v>46</v>
      </c>
      <c r="E16" s="3" t="s">
        <v>11</v>
      </c>
      <c r="F16" s="3" t="s">
        <v>13</v>
      </c>
      <c r="G16" s="34" t="s">
        <v>19</v>
      </c>
    </row>
    <row r="17" spans="1:7" s="120" customFormat="1" x14ac:dyDescent="0.2">
      <c r="A17" s="4" t="s">
        <v>27</v>
      </c>
      <c r="B17" s="121" t="s">
        <v>45</v>
      </c>
      <c r="C17" s="122"/>
      <c r="D17" s="122"/>
      <c r="E17" s="49"/>
      <c r="F17" s="49"/>
      <c r="G17" s="123"/>
    </row>
    <row r="18" spans="1:7" s="120" customFormat="1" x14ac:dyDescent="0.2">
      <c r="A18" s="124"/>
      <c r="B18" s="125" t="s">
        <v>100</v>
      </c>
      <c r="C18" s="61"/>
      <c r="D18" s="67"/>
      <c r="E18" s="62"/>
      <c r="F18" s="70"/>
      <c r="G18" s="68"/>
    </row>
    <row r="19" spans="1:7" s="120" customFormat="1" ht="25.5" x14ac:dyDescent="0.2">
      <c r="A19" s="4">
        <v>1</v>
      </c>
      <c r="B19" s="65" t="s">
        <v>101</v>
      </c>
      <c r="C19" s="44" t="s">
        <v>30</v>
      </c>
      <c r="D19" s="66" t="s">
        <v>133</v>
      </c>
      <c r="E19" s="54">
        <v>1.83</v>
      </c>
      <c r="F19" s="155">
        <v>0</v>
      </c>
      <c r="G19" s="41">
        <f t="shared" ref="G19" si="0">E19*F19</f>
        <v>0</v>
      </c>
    </row>
    <row r="20" spans="1:7" s="120" customFormat="1" x14ac:dyDescent="0.2">
      <c r="A20" s="124"/>
      <c r="B20" s="125" t="s">
        <v>99</v>
      </c>
      <c r="C20" s="61"/>
      <c r="D20" s="67"/>
      <c r="E20" s="62"/>
      <c r="F20" s="70"/>
      <c r="G20" s="68"/>
    </row>
    <row r="21" spans="1:7" s="120" customFormat="1" ht="25.5" x14ac:dyDescent="0.2">
      <c r="A21" s="4">
        <v>2</v>
      </c>
      <c r="B21" s="65" t="s">
        <v>102</v>
      </c>
      <c r="C21" s="44" t="s">
        <v>22</v>
      </c>
      <c r="D21" s="66" t="s">
        <v>134</v>
      </c>
      <c r="E21" s="54">
        <v>54.84</v>
      </c>
      <c r="F21" s="155">
        <v>0</v>
      </c>
      <c r="G21" s="41">
        <f t="shared" ref="G21" si="1">E21*F21</f>
        <v>0</v>
      </c>
    </row>
    <row r="22" spans="1:7" s="120" customFormat="1" x14ac:dyDescent="0.2">
      <c r="A22" s="124"/>
      <c r="B22" s="125" t="s">
        <v>72</v>
      </c>
      <c r="C22" s="61"/>
      <c r="D22" s="67"/>
      <c r="E22" s="62"/>
      <c r="F22" s="70"/>
      <c r="G22" s="68"/>
    </row>
    <row r="23" spans="1:7" s="120" customFormat="1" x14ac:dyDescent="0.2">
      <c r="A23" s="4">
        <v>3</v>
      </c>
      <c r="B23" s="127" t="s">
        <v>73</v>
      </c>
      <c r="C23" s="44" t="s">
        <v>22</v>
      </c>
      <c r="D23" s="66" t="s">
        <v>135</v>
      </c>
      <c r="E23" s="54">
        <v>1.08</v>
      </c>
      <c r="F23" s="69">
        <v>0</v>
      </c>
      <c r="G23" s="41">
        <f t="shared" ref="G23:G29" si="2">E23*F23</f>
        <v>0</v>
      </c>
    </row>
    <row r="24" spans="1:7" s="120" customFormat="1" x14ac:dyDescent="0.2">
      <c r="A24" s="4">
        <v>4</v>
      </c>
      <c r="B24" s="126" t="s">
        <v>77</v>
      </c>
      <c r="C24" s="44" t="s">
        <v>22</v>
      </c>
      <c r="D24" s="66" t="s">
        <v>136</v>
      </c>
      <c r="E24" s="63">
        <v>5.4</v>
      </c>
      <c r="F24" s="45">
        <v>0</v>
      </c>
      <c r="G24" s="41">
        <f t="shared" si="2"/>
        <v>0</v>
      </c>
    </row>
    <row r="25" spans="1:7" s="120" customFormat="1" ht="25.5" x14ac:dyDescent="0.2">
      <c r="A25" s="4">
        <v>5</v>
      </c>
      <c r="B25" s="128" t="s">
        <v>74</v>
      </c>
      <c r="C25" s="44" t="s">
        <v>28</v>
      </c>
      <c r="D25" s="66" t="s">
        <v>137</v>
      </c>
      <c r="E25" s="54">
        <v>162</v>
      </c>
      <c r="F25" s="71">
        <v>0</v>
      </c>
      <c r="G25" s="41">
        <f t="shared" si="2"/>
        <v>0</v>
      </c>
    </row>
    <row r="26" spans="1:7" s="120" customFormat="1" x14ac:dyDescent="0.2">
      <c r="A26" s="4">
        <v>6</v>
      </c>
      <c r="B26" s="127" t="s">
        <v>1</v>
      </c>
      <c r="C26" s="44" t="s">
        <v>28</v>
      </c>
      <c r="D26" s="66" t="s">
        <v>137</v>
      </c>
      <c r="E26" s="54">
        <v>162</v>
      </c>
      <c r="F26" s="71">
        <v>0</v>
      </c>
      <c r="G26" s="41">
        <f t="shared" si="2"/>
        <v>0</v>
      </c>
    </row>
    <row r="27" spans="1:7" s="120" customFormat="1" x14ac:dyDescent="0.2">
      <c r="A27" s="4">
        <v>7</v>
      </c>
      <c r="B27" s="127" t="s">
        <v>47</v>
      </c>
      <c r="C27" s="44" t="s">
        <v>29</v>
      </c>
      <c r="D27" s="66" t="s">
        <v>138</v>
      </c>
      <c r="E27" s="54">
        <v>97.2</v>
      </c>
      <c r="F27" s="71">
        <v>0</v>
      </c>
      <c r="G27" s="41">
        <f t="shared" si="2"/>
        <v>0</v>
      </c>
    </row>
    <row r="28" spans="1:7" x14ac:dyDescent="0.2">
      <c r="A28" s="38">
        <v>8</v>
      </c>
      <c r="B28" s="65" t="s">
        <v>75</v>
      </c>
      <c r="C28" s="44" t="s">
        <v>29</v>
      </c>
      <c r="D28" s="66" t="s">
        <v>139</v>
      </c>
      <c r="E28" s="54">
        <v>118.8</v>
      </c>
      <c r="F28" s="71">
        <v>0</v>
      </c>
      <c r="G28" s="41">
        <f t="shared" si="2"/>
        <v>0</v>
      </c>
    </row>
    <row r="29" spans="1:7" x14ac:dyDescent="0.2">
      <c r="A29" s="38">
        <v>9</v>
      </c>
      <c r="B29" s="65" t="s">
        <v>48</v>
      </c>
      <c r="C29" s="44" t="s">
        <v>22</v>
      </c>
      <c r="D29" s="66" t="s">
        <v>140</v>
      </c>
      <c r="E29" s="54">
        <v>0.32400000000000001</v>
      </c>
      <c r="F29" s="71">
        <v>0</v>
      </c>
      <c r="G29" s="41">
        <f t="shared" si="2"/>
        <v>0</v>
      </c>
    </row>
    <row r="30" spans="1:7" s="120" customFormat="1" x14ac:dyDescent="0.2">
      <c r="A30" s="4">
        <v>10</v>
      </c>
      <c r="B30" s="127" t="s">
        <v>87</v>
      </c>
      <c r="C30" s="44" t="s">
        <v>21</v>
      </c>
      <c r="D30" s="66" t="s">
        <v>141</v>
      </c>
      <c r="E30" s="54">
        <v>4.32</v>
      </c>
      <c r="F30" s="71">
        <v>0</v>
      </c>
      <c r="G30" s="41">
        <f>E30*F30</f>
        <v>0</v>
      </c>
    </row>
    <row r="31" spans="1:7" s="120" customFormat="1" x14ac:dyDescent="0.2">
      <c r="A31" s="4">
        <v>11</v>
      </c>
      <c r="B31" s="127" t="s">
        <v>76</v>
      </c>
      <c r="C31" s="44" t="s">
        <v>30</v>
      </c>
      <c r="D31" s="66" t="s">
        <v>142</v>
      </c>
      <c r="E31" s="54">
        <v>5400</v>
      </c>
      <c r="F31" s="69">
        <v>0</v>
      </c>
      <c r="G31" s="41">
        <f>E31*F31</f>
        <v>0</v>
      </c>
    </row>
    <row r="32" spans="1:7" s="133" customFormat="1" ht="15.75" thickBot="1" x14ac:dyDescent="0.25">
      <c r="A32" s="129"/>
      <c r="B32" s="130" t="s">
        <v>49</v>
      </c>
      <c r="C32" s="131"/>
      <c r="D32" s="131"/>
      <c r="E32" s="78"/>
      <c r="F32" s="132"/>
      <c r="G32" s="81">
        <f>SUM(G18:G31)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22" zoomScaleNormal="100" workbookViewId="0">
      <selection activeCell="B31" sqref="B31"/>
    </sheetView>
  </sheetViews>
  <sheetFormatPr defaultRowHeight="12.75" x14ac:dyDescent="0.2"/>
  <cols>
    <col min="1" max="1" width="12.28515625" style="2" customWidth="1"/>
    <col min="2" max="2" width="56.42578125" style="84" customWidth="1"/>
    <col min="3" max="3" width="10.5703125" style="2" customWidth="1"/>
    <col min="4" max="4" width="15" style="82" customWidth="1"/>
    <col min="5" max="5" width="10" style="2" customWidth="1"/>
    <col min="6" max="6" width="11.42578125" style="2" customWidth="1"/>
    <col min="7" max="7" width="11.42578125" style="83" customWidth="1"/>
    <col min="8" max="8" width="17" style="2" customWidth="1"/>
    <col min="9" max="9" width="17" style="83" customWidth="1"/>
    <col min="10" max="10" width="11.42578125" style="1" bestFit="1" customWidth="1"/>
    <col min="11" max="16384" width="9.140625" style="1"/>
  </cols>
  <sheetData>
    <row r="1" spans="1:9" ht="18.75" x14ac:dyDescent="0.2">
      <c r="B1" s="105" t="s">
        <v>62</v>
      </c>
    </row>
    <row r="2" spans="1:9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15" t="s">
        <v>90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69</v>
      </c>
      <c r="B4" s="145" t="s">
        <v>92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4" t="s">
        <v>68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6" t="s">
        <v>31</v>
      </c>
      <c r="B7" s="85" t="s">
        <v>16</v>
      </c>
      <c r="C7" s="58" t="s">
        <v>12</v>
      </c>
      <c r="D7" s="86" t="s">
        <v>46</v>
      </c>
      <c r="E7" s="59" t="s">
        <v>11</v>
      </c>
      <c r="F7" s="59" t="s">
        <v>13</v>
      </c>
      <c r="G7" s="60" t="s">
        <v>19</v>
      </c>
      <c r="H7" s="1"/>
      <c r="I7" s="1"/>
    </row>
    <row r="8" spans="1:9" x14ac:dyDescent="0.2">
      <c r="A8" s="107"/>
      <c r="B8" s="96" t="s">
        <v>100</v>
      </c>
      <c r="C8" s="89"/>
      <c r="D8" s="90"/>
      <c r="E8" s="95"/>
      <c r="F8" s="91"/>
      <c r="G8" s="97"/>
      <c r="H8" s="1"/>
      <c r="I8" s="1"/>
    </row>
    <row r="9" spans="1:9" ht="25.5" x14ac:dyDescent="0.2">
      <c r="A9" s="4" t="s">
        <v>114</v>
      </c>
      <c r="B9" s="87" t="s">
        <v>120</v>
      </c>
      <c r="C9" s="54" t="s">
        <v>20</v>
      </c>
      <c r="D9" s="88" t="s">
        <v>143</v>
      </c>
      <c r="E9" s="98">
        <v>3656</v>
      </c>
      <c r="F9" s="71">
        <v>0</v>
      </c>
      <c r="G9" s="41">
        <f t="shared" ref="G9:G16" si="0">E9*F9</f>
        <v>0</v>
      </c>
      <c r="H9" s="1"/>
      <c r="I9" s="1"/>
    </row>
    <row r="10" spans="1:9" x14ac:dyDescent="0.2">
      <c r="A10" s="4" t="s">
        <v>115</v>
      </c>
      <c r="B10" s="87" t="s">
        <v>121</v>
      </c>
      <c r="C10" s="54" t="s">
        <v>20</v>
      </c>
      <c r="D10" s="88" t="s">
        <v>143</v>
      </c>
      <c r="E10" s="98">
        <v>3656</v>
      </c>
      <c r="F10" s="71">
        <v>0</v>
      </c>
      <c r="G10" s="41">
        <f t="shared" si="0"/>
        <v>0</v>
      </c>
      <c r="H10" s="1"/>
      <c r="I10" s="1"/>
    </row>
    <row r="11" spans="1:9" x14ac:dyDescent="0.2">
      <c r="A11" s="4" t="s">
        <v>116</v>
      </c>
      <c r="B11" s="87" t="s">
        <v>166</v>
      </c>
      <c r="C11" s="54" t="s">
        <v>20</v>
      </c>
      <c r="D11" s="88" t="s">
        <v>143</v>
      </c>
      <c r="E11" s="98">
        <v>3656</v>
      </c>
      <c r="F11" s="71">
        <v>0</v>
      </c>
      <c r="G11" s="41">
        <f t="shared" si="0"/>
        <v>0</v>
      </c>
      <c r="H11" s="1"/>
      <c r="I11" s="1"/>
    </row>
    <row r="12" spans="1:9" x14ac:dyDescent="0.2">
      <c r="A12" s="4" t="s">
        <v>117</v>
      </c>
      <c r="B12" s="87" t="s">
        <v>122</v>
      </c>
      <c r="C12" s="54" t="s">
        <v>20</v>
      </c>
      <c r="D12" s="88" t="s">
        <v>143</v>
      </c>
      <c r="E12" s="98">
        <v>3656</v>
      </c>
      <c r="F12" s="71">
        <v>0</v>
      </c>
      <c r="G12" s="41">
        <f t="shared" si="0"/>
        <v>0</v>
      </c>
      <c r="H12" s="1"/>
      <c r="I12" s="1"/>
    </row>
    <row r="13" spans="1:9" x14ac:dyDescent="0.2">
      <c r="A13" s="108" t="s">
        <v>32</v>
      </c>
      <c r="B13" s="92" t="s">
        <v>3</v>
      </c>
      <c r="C13" s="63" t="s">
        <v>4</v>
      </c>
      <c r="D13" s="93">
        <v>5</v>
      </c>
      <c r="E13" s="94">
        <v>5</v>
      </c>
      <c r="F13" s="69">
        <v>0</v>
      </c>
      <c r="G13" s="41">
        <f t="shared" si="0"/>
        <v>0</v>
      </c>
      <c r="H13" s="1"/>
      <c r="I13" s="1"/>
    </row>
    <row r="14" spans="1:9" x14ac:dyDescent="0.2">
      <c r="A14" s="107"/>
      <c r="B14" s="96" t="s">
        <v>113</v>
      </c>
      <c r="C14" s="89"/>
      <c r="D14" s="90"/>
      <c r="E14" s="95"/>
      <c r="F14" s="91"/>
      <c r="G14" s="97"/>
      <c r="H14" s="1"/>
      <c r="I14" s="1"/>
    </row>
    <row r="15" spans="1:9" ht="38.25" x14ac:dyDescent="0.2">
      <c r="A15" s="4" t="s">
        <v>118</v>
      </c>
      <c r="B15" s="87" t="s">
        <v>119</v>
      </c>
      <c r="C15" s="54" t="s">
        <v>20</v>
      </c>
      <c r="D15" s="88" t="s">
        <v>143</v>
      </c>
      <c r="E15" s="94">
        <v>3656</v>
      </c>
      <c r="F15" s="71">
        <v>0</v>
      </c>
      <c r="G15" s="41">
        <f t="shared" si="0"/>
        <v>0</v>
      </c>
      <c r="H15" s="1"/>
      <c r="I15" s="1"/>
    </row>
    <row r="16" spans="1:9" x14ac:dyDescent="0.2">
      <c r="A16" s="4" t="s">
        <v>117</v>
      </c>
      <c r="B16" s="87" t="s">
        <v>122</v>
      </c>
      <c r="C16" s="54" t="s">
        <v>20</v>
      </c>
      <c r="D16" s="88" t="s">
        <v>143</v>
      </c>
      <c r="E16" s="98">
        <v>3656</v>
      </c>
      <c r="F16" s="71">
        <v>0</v>
      </c>
      <c r="G16" s="41">
        <f t="shared" si="0"/>
        <v>0</v>
      </c>
      <c r="H16" s="1"/>
      <c r="I16" s="1"/>
    </row>
    <row r="17" spans="1:9" x14ac:dyDescent="0.2">
      <c r="A17" s="107"/>
      <c r="B17" s="96" t="s">
        <v>72</v>
      </c>
      <c r="C17" s="89"/>
      <c r="D17" s="90"/>
      <c r="E17" s="95"/>
      <c r="F17" s="91"/>
      <c r="G17" s="97"/>
      <c r="H17" s="1"/>
      <c r="I17" s="1"/>
    </row>
    <row r="18" spans="1:9" ht="51" x14ac:dyDescent="0.2">
      <c r="A18" s="108" t="s">
        <v>8</v>
      </c>
      <c r="B18" s="87" t="s">
        <v>66</v>
      </c>
      <c r="C18" s="54" t="s">
        <v>28</v>
      </c>
      <c r="D18" s="88" t="s">
        <v>144</v>
      </c>
      <c r="E18" s="98">
        <v>54</v>
      </c>
      <c r="F18" s="71">
        <v>0</v>
      </c>
      <c r="G18" s="41">
        <f t="shared" ref="G18:G27" si="1">E18*F18</f>
        <v>0</v>
      </c>
      <c r="H18" s="1"/>
      <c r="I18" s="1"/>
    </row>
    <row r="19" spans="1:9" ht="25.5" x14ac:dyDescent="0.2">
      <c r="A19" s="108" t="s">
        <v>9</v>
      </c>
      <c r="B19" s="87" t="s">
        <v>10</v>
      </c>
      <c r="C19" s="54" t="s">
        <v>28</v>
      </c>
      <c r="D19" s="88" t="s">
        <v>144</v>
      </c>
      <c r="E19" s="98">
        <v>54</v>
      </c>
      <c r="F19" s="71">
        <v>0</v>
      </c>
      <c r="G19" s="41">
        <f t="shared" si="1"/>
        <v>0</v>
      </c>
      <c r="H19" s="1"/>
      <c r="I19" s="1"/>
    </row>
    <row r="20" spans="1:9" ht="38.25" x14ac:dyDescent="0.2">
      <c r="A20" s="4" t="s">
        <v>5</v>
      </c>
      <c r="B20" s="87" t="s">
        <v>78</v>
      </c>
      <c r="C20" s="54" t="s">
        <v>0</v>
      </c>
      <c r="D20" s="88" t="s">
        <v>145</v>
      </c>
      <c r="E20" s="98">
        <v>1.08E-3</v>
      </c>
      <c r="F20" s="71">
        <v>0</v>
      </c>
      <c r="G20" s="41">
        <f t="shared" si="1"/>
        <v>0</v>
      </c>
      <c r="H20" s="1"/>
      <c r="I20" s="1"/>
    </row>
    <row r="21" spans="1:9" ht="38.25" x14ac:dyDescent="0.2">
      <c r="A21" s="4" t="s">
        <v>5</v>
      </c>
      <c r="B21" s="87" t="s">
        <v>79</v>
      </c>
      <c r="C21" s="54" t="s">
        <v>0</v>
      </c>
      <c r="D21" s="88" t="s">
        <v>146</v>
      </c>
      <c r="E21" s="98">
        <v>5.4000000000000003E-3</v>
      </c>
      <c r="F21" s="71">
        <v>0</v>
      </c>
      <c r="G21" s="41">
        <f t="shared" si="1"/>
        <v>0</v>
      </c>
      <c r="H21" s="1"/>
      <c r="I21" s="1"/>
    </row>
    <row r="22" spans="1:9" ht="25.5" x14ac:dyDescent="0.2">
      <c r="A22" s="4" t="s">
        <v>88</v>
      </c>
      <c r="B22" s="87" t="s">
        <v>89</v>
      </c>
      <c r="C22" s="54" t="s">
        <v>28</v>
      </c>
      <c r="D22" s="88" t="s">
        <v>144</v>
      </c>
      <c r="E22" s="98">
        <v>54</v>
      </c>
      <c r="F22" s="71">
        <v>0</v>
      </c>
      <c r="G22" s="41">
        <f t="shared" si="1"/>
        <v>0</v>
      </c>
      <c r="H22" s="1"/>
      <c r="I22" s="1"/>
    </row>
    <row r="23" spans="1:9" ht="51" x14ac:dyDescent="0.2">
      <c r="A23" s="4" t="s">
        <v>36</v>
      </c>
      <c r="B23" s="92" t="s">
        <v>37</v>
      </c>
      <c r="C23" s="54" t="s">
        <v>28</v>
      </c>
      <c r="D23" s="88" t="s">
        <v>144</v>
      </c>
      <c r="E23" s="98">
        <v>54</v>
      </c>
      <c r="F23" s="71">
        <v>0</v>
      </c>
      <c r="G23" s="41">
        <f t="shared" si="1"/>
        <v>0</v>
      </c>
      <c r="H23" s="1"/>
      <c r="I23" s="1"/>
    </row>
    <row r="24" spans="1:9" ht="25.5" x14ac:dyDescent="0.2">
      <c r="A24" s="4" t="s">
        <v>40</v>
      </c>
      <c r="B24" s="92" t="s">
        <v>39</v>
      </c>
      <c r="C24" s="54" t="s">
        <v>38</v>
      </c>
      <c r="D24" s="88" t="s">
        <v>147</v>
      </c>
      <c r="E24" s="98">
        <v>0.54</v>
      </c>
      <c r="F24" s="71">
        <v>0</v>
      </c>
      <c r="G24" s="41">
        <f t="shared" si="1"/>
        <v>0</v>
      </c>
      <c r="H24" s="1"/>
      <c r="I24" s="1"/>
    </row>
    <row r="25" spans="1:9" ht="25.5" x14ac:dyDescent="0.2">
      <c r="A25" s="4" t="s">
        <v>34</v>
      </c>
      <c r="B25" s="87" t="s">
        <v>35</v>
      </c>
      <c r="C25" s="54" t="s">
        <v>20</v>
      </c>
      <c r="D25" s="88" t="s">
        <v>148</v>
      </c>
      <c r="E25" s="94">
        <v>54</v>
      </c>
      <c r="F25" s="71">
        <v>0</v>
      </c>
      <c r="G25" s="41">
        <f t="shared" si="1"/>
        <v>0</v>
      </c>
      <c r="H25" s="1"/>
      <c r="I25" s="1"/>
    </row>
    <row r="26" spans="1:9" s="64" customFormat="1" x14ac:dyDescent="0.2">
      <c r="A26" s="4" t="s">
        <v>2</v>
      </c>
      <c r="B26" s="87" t="s">
        <v>81</v>
      </c>
      <c r="C26" s="54" t="s">
        <v>21</v>
      </c>
      <c r="D26" s="88" t="s">
        <v>149</v>
      </c>
      <c r="E26" s="98">
        <v>5.4</v>
      </c>
      <c r="F26" s="71">
        <v>0</v>
      </c>
      <c r="G26" s="41">
        <f t="shared" si="1"/>
        <v>0</v>
      </c>
    </row>
    <row r="27" spans="1:9" s="64" customFormat="1" x14ac:dyDescent="0.2">
      <c r="A27" s="4" t="s">
        <v>41</v>
      </c>
      <c r="B27" s="87" t="s">
        <v>42</v>
      </c>
      <c r="C27" s="54" t="s">
        <v>21</v>
      </c>
      <c r="D27" s="88" t="s">
        <v>149</v>
      </c>
      <c r="E27" s="54">
        <v>5.4</v>
      </c>
      <c r="F27" s="71">
        <v>0</v>
      </c>
      <c r="G27" s="41">
        <f t="shared" si="1"/>
        <v>0</v>
      </c>
    </row>
    <row r="28" spans="1:9" ht="72" x14ac:dyDescent="0.2">
      <c r="A28" s="134" t="s">
        <v>80</v>
      </c>
      <c r="B28" s="135" t="s">
        <v>167</v>
      </c>
      <c r="C28" s="136" t="s">
        <v>28</v>
      </c>
      <c r="D28" s="137" t="s">
        <v>144</v>
      </c>
      <c r="E28" s="140">
        <v>54</v>
      </c>
      <c r="F28" s="138">
        <v>0</v>
      </c>
      <c r="G28" s="139">
        <f>E28*F28</f>
        <v>0</v>
      </c>
      <c r="H28" s="1"/>
      <c r="I28" s="1"/>
    </row>
    <row r="29" spans="1:9" ht="72" x14ac:dyDescent="0.2">
      <c r="A29" s="134" t="s">
        <v>80</v>
      </c>
      <c r="B29" s="135" t="s">
        <v>168</v>
      </c>
      <c r="C29" s="136" t="s">
        <v>28</v>
      </c>
      <c r="D29" s="137" t="s">
        <v>144</v>
      </c>
      <c r="E29" s="140">
        <v>54</v>
      </c>
      <c r="F29" s="138">
        <v>0</v>
      </c>
      <c r="G29" s="139">
        <f t="shared" ref="G29:G30" si="2">E29*F29</f>
        <v>0</v>
      </c>
      <c r="H29" s="1"/>
      <c r="I29" s="1"/>
    </row>
    <row r="30" spans="1:9" ht="72" x14ac:dyDescent="0.2">
      <c r="A30" s="134" t="s">
        <v>80</v>
      </c>
      <c r="B30" s="135" t="s">
        <v>169</v>
      </c>
      <c r="C30" s="136" t="s">
        <v>28</v>
      </c>
      <c r="D30" s="137" t="s">
        <v>144</v>
      </c>
      <c r="E30" s="140">
        <v>54</v>
      </c>
      <c r="F30" s="138">
        <v>0</v>
      </c>
      <c r="G30" s="139">
        <f t="shared" si="2"/>
        <v>0</v>
      </c>
      <c r="H30" s="1"/>
      <c r="I30" s="1"/>
    </row>
    <row r="31" spans="1:9" x14ac:dyDescent="0.2">
      <c r="A31" s="107"/>
      <c r="B31" s="96"/>
      <c r="C31" s="89"/>
      <c r="D31" s="90"/>
      <c r="E31" s="95"/>
      <c r="F31" s="91"/>
      <c r="G31" s="97"/>
      <c r="H31" s="1"/>
      <c r="I31" s="1"/>
    </row>
    <row r="32" spans="1:9" x14ac:dyDescent="0.2">
      <c r="A32" s="108" t="s">
        <v>32</v>
      </c>
      <c r="B32" s="92" t="s">
        <v>82</v>
      </c>
      <c r="C32" s="63" t="s">
        <v>33</v>
      </c>
      <c r="D32" s="93">
        <v>1</v>
      </c>
      <c r="E32" s="94">
        <v>1</v>
      </c>
      <c r="F32" s="69">
        <v>0</v>
      </c>
      <c r="G32" s="99">
        <f>E32*F32</f>
        <v>0</v>
      </c>
      <c r="H32" s="1"/>
      <c r="I32" s="1"/>
    </row>
    <row r="33" spans="1:9" ht="25.5" x14ac:dyDescent="0.2">
      <c r="A33" s="108" t="s">
        <v>32</v>
      </c>
      <c r="B33" s="92" t="s">
        <v>83</v>
      </c>
      <c r="C33" s="63" t="s">
        <v>33</v>
      </c>
      <c r="D33" s="93">
        <v>1</v>
      </c>
      <c r="E33" s="94">
        <v>1</v>
      </c>
      <c r="F33" s="69">
        <v>0</v>
      </c>
      <c r="G33" s="99">
        <f>E33*F33</f>
        <v>0</v>
      </c>
      <c r="H33" s="1"/>
      <c r="I33" s="1"/>
    </row>
    <row r="34" spans="1:9" x14ac:dyDescent="0.2">
      <c r="A34" s="108" t="s">
        <v>32</v>
      </c>
      <c r="B34" s="92" t="s">
        <v>6</v>
      </c>
      <c r="C34" s="63" t="s">
        <v>33</v>
      </c>
      <c r="D34" s="93">
        <v>1</v>
      </c>
      <c r="E34" s="94">
        <v>1</v>
      </c>
      <c r="F34" s="69">
        <v>0</v>
      </c>
      <c r="G34" s="99">
        <f>E34*F34</f>
        <v>0</v>
      </c>
      <c r="H34" s="1"/>
      <c r="I34" s="1"/>
    </row>
    <row r="35" spans="1:9" ht="13.5" thickBot="1" x14ac:dyDescent="0.25">
      <c r="A35" s="109" t="s">
        <v>32</v>
      </c>
      <c r="B35" s="100" t="s">
        <v>7</v>
      </c>
      <c r="C35" s="101" t="s">
        <v>33</v>
      </c>
      <c r="D35" s="102">
        <v>1</v>
      </c>
      <c r="E35" s="103">
        <v>1</v>
      </c>
      <c r="F35" s="72">
        <v>0</v>
      </c>
      <c r="G35" s="104">
        <f>E35*F35</f>
        <v>0</v>
      </c>
      <c r="H35" s="1"/>
      <c r="I35" s="1"/>
    </row>
    <row r="36" spans="1:9" s="5" customFormat="1" ht="15.75" thickBot="1" x14ac:dyDescent="0.3">
      <c r="A36" s="110"/>
      <c r="B36" s="111" t="s">
        <v>50</v>
      </c>
      <c r="C36" s="112"/>
      <c r="D36" s="113"/>
      <c r="E36" s="73"/>
      <c r="F36" s="74"/>
      <c r="G36" s="75">
        <f>SUM(G8:G35)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7" sqref="F27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71</v>
      </c>
    </row>
    <row r="2" spans="1:7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15" t="s">
        <v>90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69</v>
      </c>
      <c r="B4" s="145" t="s">
        <v>93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4" t="s">
        <v>68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43</v>
      </c>
      <c r="C7" s="31" t="s">
        <v>24</v>
      </c>
      <c r="D7" s="3" t="s">
        <v>46</v>
      </c>
      <c r="E7" s="32" t="s">
        <v>64</v>
      </c>
      <c r="F7" s="33" t="s">
        <v>14</v>
      </c>
      <c r="G7" s="34" t="s">
        <v>19</v>
      </c>
    </row>
    <row r="8" spans="1:7" ht="13.5" thickBot="1" x14ac:dyDescent="0.25">
      <c r="A8" s="156"/>
      <c r="B8" s="157" t="s">
        <v>70</v>
      </c>
      <c r="C8" s="158"/>
      <c r="D8" s="37"/>
      <c r="E8" s="37"/>
      <c r="F8" s="42"/>
      <c r="G8" s="43"/>
    </row>
    <row r="9" spans="1:7" ht="38.25" x14ac:dyDescent="0.2">
      <c r="A9" s="159">
        <v>1</v>
      </c>
      <c r="B9" s="161" t="s">
        <v>95</v>
      </c>
      <c r="C9" s="160" t="s">
        <v>85</v>
      </c>
      <c r="D9" s="39" t="s">
        <v>151</v>
      </c>
      <c r="E9" s="39">
        <v>26</v>
      </c>
      <c r="F9" s="45">
        <v>0</v>
      </c>
      <c r="G9" s="41">
        <f>E9*F9</f>
        <v>0</v>
      </c>
    </row>
    <row r="10" spans="1:7" ht="51.75" thickBot="1" x14ac:dyDescent="0.25">
      <c r="A10" s="117">
        <v>2</v>
      </c>
      <c r="B10" s="144" t="s">
        <v>150</v>
      </c>
      <c r="C10" s="143" t="s">
        <v>85</v>
      </c>
      <c r="D10" s="39">
        <v>12</v>
      </c>
      <c r="E10" s="39">
        <v>12</v>
      </c>
      <c r="F10" s="45">
        <v>0</v>
      </c>
      <c r="G10" s="41">
        <f>E10*F10</f>
        <v>0</v>
      </c>
    </row>
    <row r="11" spans="1:7" x14ac:dyDescent="0.2">
      <c r="A11" s="46"/>
      <c r="B11" s="47" t="s">
        <v>25</v>
      </c>
      <c r="C11" s="48"/>
      <c r="D11" s="49"/>
      <c r="E11" s="50"/>
      <c r="F11" s="51"/>
      <c r="G11" s="52">
        <f>SUM(G8:G10)</f>
        <v>0</v>
      </c>
    </row>
    <row r="12" spans="1:7" x14ac:dyDescent="0.2">
      <c r="A12" s="38"/>
      <c r="B12" s="53" t="s">
        <v>26</v>
      </c>
      <c r="C12" s="54"/>
      <c r="D12" s="55">
        <v>0.05</v>
      </c>
      <c r="E12" s="40"/>
      <c r="F12" s="45"/>
      <c r="G12" s="56">
        <f>0.05*G11</f>
        <v>0</v>
      </c>
    </row>
    <row r="13" spans="1:7" s="5" customFormat="1" ht="15.75" thickBot="1" x14ac:dyDescent="0.3">
      <c r="A13" s="76"/>
      <c r="B13" s="77" t="s">
        <v>44</v>
      </c>
      <c r="C13" s="78"/>
      <c r="D13" s="78"/>
      <c r="E13" s="79"/>
      <c r="F13" s="80"/>
      <c r="G13" s="81">
        <f>SUM(G11:G12)</f>
        <v>0</v>
      </c>
    </row>
    <row r="14" spans="1:7" ht="13.5" thickBot="1" x14ac:dyDescent="0.25">
      <c r="E14" s="57"/>
    </row>
    <row r="15" spans="1:7" s="120" customFormat="1" x14ac:dyDescent="0.2">
      <c r="A15" s="118" t="s">
        <v>23</v>
      </c>
      <c r="B15" s="33" t="s">
        <v>15</v>
      </c>
      <c r="C15" s="119" t="s">
        <v>12</v>
      </c>
      <c r="D15" s="119" t="s">
        <v>46</v>
      </c>
      <c r="E15" s="3" t="s">
        <v>11</v>
      </c>
      <c r="F15" s="3" t="s">
        <v>13</v>
      </c>
      <c r="G15" s="34" t="s">
        <v>19</v>
      </c>
    </row>
    <row r="16" spans="1:7" s="120" customFormat="1" x14ac:dyDescent="0.2">
      <c r="A16" s="4" t="s">
        <v>27</v>
      </c>
      <c r="B16" s="121" t="s">
        <v>45</v>
      </c>
      <c r="C16" s="122"/>
      <c r="D16" s="122"/>
      <c r="E16" s="49"/>
      <c r="F16" s="49"/>
      <c r="G16" s="123"/>
    </row>
    <row r="17" spans="1:7" s="120" customFormat="1" x14ac:dyDescent="0.2">
      <c r="A17" s="124"/>
      <c r="B17" s="125" t="s">
        <v>72</v>
      </c>
      <c r="C17" s="61"/>
      <c r="D17" s="67"/>
      <c r="E17" s="62"/>
      <c r="F17" s="70"/>
      <c r="G17" s="68"/>
    </row>
    <row r="18" spans="1:7" s="120" customFormat="1" x14ac:dyDescent="0.2">
      <c r="A18" s="4">
        <v>1</v>
      </c>
      <c r="B18" s="127" t="s">
        <v>73</v>
      </c>
      <c r="C18" s="44" t="s">
        <v>22</v>
      </c>
      <c r="D18" s="66" t="s">
        <v>152</v>
      </c>
      <c r="E18" s="54">
        <v>0.76</v>
      </c>
      <c r="F18" s="69">
        <v>0</v>
      </c>
      <c r="G18" s="41">
        <f t="shared" ref="G18:G24" si="0">E18*F18</f>
        <v>0</v>
      </c>
    </row>
    <row r="19" spans="1:7" s="120" customFormat="1" x14ac:dyDescent="0.2">
      <c r="A19" s="4">
        <v>2</v>
      </c>
      <c r="B19" s="126" t="s">
        <v>77</v>
      </c>
      <c r="C19" s="44" t="s">
        <v>22</v>
      </c>
      <c r="D19" s="66" t="s">
        <v>153</v>
      </c>
      <c r="E19" s="63">
        <v>3.8</v>
      </c>
      <c r="F19" s="45">
        <v>0</v>
      </c>
      <c r="G19" s="41">
        <f t="shared" si="0"/>
        <v>0</v>
      </c>
    </row>
    <row r="20" spans="1:7" s="120" customFormat="1" ht="25.5" x14ac:dyDescent="0.2">
      <c r="A20" s="4">
        <v>3</v>
      </c>
      <c r="B20" s="128" t="s">
        <v>74</v>
      </c>
      <c r="C20" s="44" t="s">
        <v>28</v>
      </c>
      <c r="D20" s="66" t="s">
        <v>154</v>
      </c>
      <c r="E20" s="54">
        <v>114</v>
      </c>
      <c r="F20" s="71">
        <v>0</v>
      </c>
      <c r="G20" s="41">
        <f t="shared" si="0"/>
        <v>0</v>
      </c>
    </row>
    <row r="21" spans="1:7" s="120" customFormat="1" x14ac:dyDescent="0.2">
      <c r="A21" s="4">
        <v>4</v>
      </c>
      <c r="B21" s="127" t="s">
        <v>1</v>
      </c>
      <c r="C21" s="44" t="s">
        <v>28</v>
      </c>
      <c r="D21" s="66" t="s">
        <v>154</v>
      </c>
      <c r="E21" s="54">
        <v>114</v>
      </c>
      <c r="F21" s="71">
        <v>0</v>
      </c>
      <c r="G21" s="41">
        <f t="shared" si="0"/>
        <v>0</v>
      </c>
    </row>
    <row r="22" spans="1:7" s="120" customFormat="1" x14ac:dyDescent="0.2">
      <c r="A22" s="4">
        <v>5</v>
      </c>
      <c r="B22" s="127" t="s">
        <v>47</v>
      </c>
      <c r="C22" s="44" t="s">
        <v>29</v>
      </c>
      <c r="D22" s="66" t="s">
        <v>155</v>
      </c>
      <c r="E22" s="54">
        <v>68.400000000000006</v>
      </c>
      <c r="F22" s="71">
        <v>0</v>
      </c>
      <c r="G22" s="41">
        <f t="shared" si="0"/>
        <v>0</v>
      </c>
    </row>
    <row r="23" spans="1:7" x14ac:dyDescent="0.2">
      <c r="A23" s="38">
        <v>6</v>
      </c>
      <c r="B23" s="65" t="s">
        <v>75</v>
      </c>
      <c r="C23" s="44" t="s">
        <v>29</v>
      </c>
      <c r="D23" s="66" t="s">
        <v>156</v>
      </c>
      <c r="E23" s="54">
        <v>83.6</v>
      </c>
      <c r="F23" s="71">
        <v>0</v>
      </c>
      <c r="G23" s="41">
        <f t="shared" si="0"/>
        <v>0</v>
      </c>
    </row>
    <row r="24" spans="1:7" x14ac:dyDescent="0.2">
      <c r="A24" s="38">
        <v>7</v>
      </c>
      <c r="B24" s="65" t="s">
        <v>48</v>
      </c>
      <c r="C24" s="44" t="s">
        <v>22</v>
      </c>
      <c r="D24" s="66" t="s">
        <v>157</v>
      </c>
      <c r="E24" s="54">
        <v>0.22800000000000001</v>
      </c>
      <c r="F24" s="71">
        <v>0</v>
      </c>
      <c r="G24" s="41">
        <f t="shared" si="0"/>
        <v>0</v>
      </c>
    </row>
    <row r="25" spans="1:7" s="120" customFormat="1" x14ac:dyDescent="0.2">
      <c r="A25" s="4">
        <v>8</v>
      </c>
      <c r="B25" s="127" t="s">
        <v>87</v>
      </c>
      <c r="C25" s="44" t="s">
        <v>21</v>
      </c>
      <c r="D25" s="66" t="s">
        <v>158</v>
      </c>
      <c r="E25" s="54">
        <v>3.04</v>
      </c>
      <c r="F25" s="71">
        <v>0</v>
      </c>
      <c r="G25" s="41">
        <f>E25*F25</f>
        <v>0</v>
      </c>
    </row>
    <row r="26" spans="1:7" s="120" customFormat="1" x14ac:dyDescent="0.2">
      <c r="A26" s="4">
        <v>9</v>
      </c>
      <c r="B26" s="127" t="s">
        <v>76</v>
      </c>
      <c r="C26" s="44" t="s">
        <v>30</v>
      </c>
      <c r="D26" s="66" t="s">
        <v>159</v>
      </c>
      <c r="E26" s="54">
        <v>3800</v>
      </c>
      <c r="F26" s="69">
        <v>0</v>
      </c>
      <c r="G26" s="41">
        <f>E26*F26</f>
        <v>0</v>
      </c>
    </row>
    <row r="27" spans="1:7" s="133" customFormat="1" ht="15.75" thickBot="1" x14ac:dyDescent="0.25">
      <c r="A27" s="129"/>
      <c r="B27" s="130" t="s">
        <v>49</v>
      </c>
      <c r="C27" s="131"/>
      <c r="D27" s="131"/>
      <c r="E27" s="78"/>
      <c r="F27" s="132"/>
      <c r="G27" s="81">
        <f>SUM(G17:G26)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5" zoomScaleNormal="100" workbookViewId="0">
      <selection activeCell="B22" sqref="B22"/>
    </sheetView>
  </sheetViews>
  <sheetFormatPr defaultRowHeight="12.75" x14ac:dyDescent="0.2"/>
  <cols>
    <col min="1" max="1" width="12.28515625" style="2" customWidth="1"/>
    <col min="2" max="2" width="56.42578125" style="84" customWidth="1"/>
    <col min="3" max="3" width="10.5703125" style="2" customWidth="1"/>
    <col min="4" max="4" width="15" style="82" customWidth="1"/>
    <col min="5" max="5" width="10" style="2" customWidth="1"/>
    <col min="6" max="6" width="11.42578125" style="2" customWidth="1"/>
    <col min="7" max="7" width="11.42578125" style="83" customWidth="1"/>
    <col min="8" max="8" width="17" style="2" customWidth="1"/>
    <col min="9" max="9" width="17" style="83" customWidth="1"/>
    <col min="10" max="10" width="11.42578125" style="1" bestFit="1" customWidth="1"/>
    <col min="11" max="16384" width="9.140625" style="1"/>
  </cols>
  <sheetData>
    <row r="1" spans="1:9" ht="18.75" x14ac:dyDescent="0.2">
      <c r="B1" s="105" t="s">
        <v>62</v>
      </c>
    </row>
    <row r="2" spans="1:9" s="5" customFormat="1" ht="14.25" customHeight="1" x14ac:dyDescent="0.25">
      <c r="A2" s="7" t="s">
        <v>17</v>
      </c>
      <c r="B2" s="114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15" t="s">
        <v>90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69</v>
      </c>
      <c r="B4" s="145" t="s">
        <v>93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4" t="s">
        <v>68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6" t="s">
        <v>31</v>
      </c>
      <c r="B7" s="85" t="s">
        <v>16</v>
      </c>
      <c r="C7" s="58" t="s">
        <v>12</v>
      </c>
      <c r="D7" s="86" t="s">
        <v>46</v>
      </c>
      <c r="E7" s="59" t="s">
        <v>11</v>
      </c>
      <c r="F7" s="59" t="s">
        <v>13</v>
      </c>
      <c r="G7" s="60" t="s">
        <v>19</v>
      </c>
      <c r="H7" s="1"/>
      <c r="I7" s="1"/>
    </row>
    <row r="8" spans="1:9" x14ac:dyDescent="0.2">
      <c r="A8" s="107"/>
      <c r="B8" s="96" t="s">
        <v>72</v>
      </c>
      <c r="C8" s="89"/>
      <c r="D8" s="90"/>
      <c r="E8" s="95"/>
      <c r="F8" s="91"/>
      <c r="G8" s="97"/>
      <c r="H8" s="1"/>
      <c r="I8" s="1"/>
    </row>
    <row r="9" spans="1:9" ht="51" x14ac:dyDescent="0.2">
      <c r="A9" s="108" t="s">
        <v>8</v>
      </c>
      <c r="B9" s="87" t="s">
        <v>66</v>
      </c>
      <c r="C9" s="54" t="s">
        <v>28</v>
      </c>
      <c r="D9" s="88" t="s">
        <v>160</v>
      </c>
      <c r="E9" s="98">
        <v>38</v>
      </c>
      <c r="F9" s="71">
        <v>0</v>
      </c>
      <c r="G9" s="41">
        <f t="shared" ref="G9:G18" si="0">E9*F9</f>
        <v>0</v>
      </c>
      <c r="H9" s="1"/>
      <c r="I9" s="1"/>
    </row>
    <row r="10" spans="1:9" ht="25.5" x14ac:dyDescent="0.2">
      <c r="A10" s="108" t="s">
        <v>9</v>
      </c>
      <c r="B10" s="87" t="s">
        <v>10</v>
      </c>
      <c r="C10" s="54" t="s">
        <v>28</v>
      </c>
      <c r="D10" s="88" t="s">
        <v>160</v>
      </c>
      <c r="E10" s="98">
        <v>38</v>
      </c>
      <c r="F10" s="71">
        <v>0</v>
      </c>
      <c r="G10" s="41">
        <f t="shared" si="0"/>
        <v>0</v>
      </c>
      <c r="H10" s="1"/>
      <c r="I10" s="1"/>
    </row>
    <row r="11" spans="1:9" ht="38.25" x14ac:dyDescent="0.2">
      <c r="A11" s="4" t="s">
        <v>5</v>
      </c>
      <c r="B11" s="87" t="s">
        <v>78</v>
      </c>
      <c r="C11" s="54" t="s">
        <v>0</v>
      </c>
      <c r="D11" s="88" t="s">
        <v>161</v>
      </c>
      <c r="E11" s="98">
        <v>7.6000000000000004E-4</v>
      </c>
      <c r="F11" s="71">
        <v>0</v>
      </c>
      <c r="G11" s="41">
        <f t="shared" si="0"/>
        <v>0</v>
      </c>
      <c r="H11" s="1"/>
      <c r="I11" s="1"/>
    </row>
    <row r="12" spans="1:9" ht="38.25" x14ac:dyDescent="0.2">
      <c r="A12" s="4" t="s">
        <v>5</v>
      </c>
      <c r="B12" s="87" t="s">
        <v>79</v>
      </c>
      <c r="C12" s="54" t="s">
        <v>0</v>
      </c>
      <c r="D12" s="88" t="s">
        <v>162</v>
      </c>
      <c r="E12" s="98">
        <v>3.8E-3</v>
      </c>
      <c r="F12" s="71">
        <v>0</v>
      </c>
      <c r="G12" s="41">
        <f t="shared" si="0"/>
        <v>0</v>
      </c>
      <c r="H12" s="1"/>
      <c r="I12" s="1"/>
    </row>
    <row r="13" spans="1:9" ht="25.5" x14ac:dyDescent="0.2">
      <c r="A13" s="4" t="s">
        <v>88</v>
      </c>
      <c r="B13" s="87" t="s">
        <v>89</v>
      </c>
      <c r="C13" s="54" t="s">
        <v>28</v>
      </c>
      <c r="D13" s="88" t="s">
        <v>160</v>
      </c>
      <c r="E13" s="98">
        <v>38</v>
      </c>
      <c r="F13" s="71">
        <v>0</v>
      </c>
      <c r="G13" s="41">
        <f t="shared" si="0"/>
        <v>0</v>
      </c>
      <c r="H13" s="1"/>
      <c r="I13" s="1"/>
    </row>
    <row r="14" spans="1:9" ht="51" x14ac:dyDescent="0.2">
      <c r="A14" s="4" t="s">
        <v>36</v>
      </c>
      <c r="B14" s="92" t="s">
        <v>37</v>
      </c>
      <c r="C14" s="54" t="s">
        <v>28</v>
      </c>
      <c r="D14" s="88" t="s">
        <v>160</v>
      </c>
      <c r="E14" s="98">
        <v>38</v>
      </c>
      <c r="F14" s="71">
        <v>0</v>
      </c>
      <c r="G14" s="41">
        <f t="shared" si="0"/>
        <v>0</v>
      </c>
      <c r="H14" s="1"/>
      <c r="I14" s="1"/>
    </row>
    <row r="15" spans="1:9" ht="25.5" x14ac:dyDescent="0.2">
      <c r="A15" s="4" t="s">
        <v>40</v>
      </c>
      <c r="B15" s="92" t="s">
        <v>39</v>
      </c>
      <c r="C15" s="54" t="s">
        <v>38</v>
      </c>
      <c r="D15" s="88" t="s">
        <v>163</v>
      </c>
      <c r="E15" s="98">
        <v>0.38</v>
      </c>
      <c r="F15" s="71">
        <v>0</v>
      </c>
      <c r="G15" s="41">
        <f t="shared" si="0"/>
        <v>0</v>
      </c>
      <c r="H15" s="1"/>
      <c r="I15" s="1"/>
    </row>
    <row r="16" spans="1:9" ht="25.5" x14ac:dyDescent="0.2">
      <c r="A16" s="4" t="s">
        <v>34</v>
      </c>
      <c r="B16" s="87" t="s">
        <v>35</v>
      </c>
      <c r="C16" s="54" t="s">
        <v>20</v>
      </c>
      <c r="D16" s="88" t="s">
        <v>164</v>
      </c>
      <c r="E16" s="94">
        <v>38</v>
      </c>
      <c r="F16" s="71">
        <v>0</v>
      </c>
      <c r="G16" s="41">
        <f t="shared" si="0"/>
        <v>0</v>
      </c>
      <c r="H16" s="1"/>
      <c r="I16" s="1"/>
    </row>
    <row r="17" spans="1:9" s="64" customFormat="1" x14ac:dyDescent="0.2">
      <c r="A17" s="4" t="s">
        <v>2</v>
      </c>
      <c r="B17" s="87" t="s">
        <v>81</v>
      </c>
      <c r="C17" s="54" t="s">
        <v>21</v>
      </c>
      <c r="D17" s="88" t="s">
        <v>165</v>
      </c>
      <c r="E17" s="98">
        <v>3.8</v>
      </c>
      <c r="F17" s="71">
        <v>0</v>
      </c>
      <c r="G17" s="41">
        <f t="shared" si="0"/>
        <v>0</v>
      </c>
    </row>
    <row r="18" spans="1:9" s="64" customFormat="1" x14ac:dyDescent="0.2">
      <c r="A18" s="4" t="s">
        <v>41</v>
      </c>
      <c r="B18" s="87" t="s">
        <v>42</v>
      </c>
      <c r="C18" s="54" t="s">
        <v>21</v>
      </c>
      <c r="D18" s="88" t="s">
        <v>165</v>
      </c>
      <c r="E18" s="54">
        <v>3.8</v>
      </c>
      <c r="F18" s="71">
        <v>0</v>
      </c>
      <c r="G18" s="41">
        <f t="shared" si="0"/>
        <v>0</v>
      </c>
    </row>
    <row r="19" spans="1:9" ht="72" x14ac:dyDescent="0.2">
      <c r="A19" s="134" t="s">
        <v>80</v>
      </c>
      <c r="B19" s="135" t="s">
        <v>170</v>
      </c>
      <c r="C19" s="136" t="s">
        <v>28</v>
      </c>
      <c r="D19" s="137" t="s">
        <v>160</v>
      </c>
      <c r="E19" s="140">
        <v>38</v>
      </c>
      <c r="F19" s="138">
        <v>0</v>
      </c>
      <c r="G19" s="139">
        <f>E19*F19</f>
        <v>0</v>
      </c>
      <c r="H19" s="1"/>
      <c r="I19" s="1"/>
    </row>
    <row r="20" spans="1:9" ht="72" x14ac:dyDescent="0.2">
      <c r="A20" s="134" t="s">
        <v>80</v>
      </c>
      <c r="B20" s="135" t="s">
        <v>168</v>
      </c>
      <c r="C20" s="136" t="s">
        <v>28</v>
      </c>
      <c r="D20" s="137" t="s">
        <v>160</v>
      </c>
      <c r="E20" s="140">
        <v>38</v>
      </c>
      <c r="F20" s="138">
        <v>0</v>
      </c>
      <c r="G20" s="139">
        <f t="shared" ref="G20:G21" si="1">E20*F20</f>
        <v>0</v>
      </c>
      <c r="H20" s="1"/>
      <c r="I20" s="1"/>
    </row>
    <row r="21" spans="1:9" ht="72" x14ac:dyDescent="0.2">
      <c r="A21" s="134" t="s">
        <v>80</v>
      </c>
      <c r="B21" s="135" t="s">
        <v>169</v>
      </c>
      <c r="C21" s="136" t="s">
        <v>28</v>
      </c>
      <c r="D21" s="137" t="s">
        <v>160</v>
      </c>
      <c r="E21" s="140">
        <v>38</v>
      </c>
      <c r="F21" s="138">
        <v>0</v>
      </c>
      <c r="G21" s="139">
        <f t="shared" si="1"/>
        <v>0</v>
      </c>
      <c r="H21" s="1"/>
      <c r="I21" s="1"/>
    </row>
    <row r="22" spans="1:9" x14ac:dyDescent="0.2">
      <c r="A22" s="107"/>
      <c r="B22" s="96"/>
      <c r="C22" s="89"/>
      <c r="D22" s="90"/>
      <c r="E22" s="95"/>
      <c r="F22" s="91"/>
      <c r="G22" s="97"/>
      <c r="H22" s="1"/>
      <c r="I22" s="1"/>
    </row>
    <row r="23" spans="1:9" x14ac:dyDescent="0.2">
      <c r="A23" s="108" t="s">
        <v>32</v>
      </c>
      <c r="B23" s="92" t="s">
        <v>82</v>
      </c>
      <c r="C23" s="63" t="s">
        <v>33</v>
      </c>
      <c r="D23" s="93">
        <v>1</v>
      </c>
      <c r="E23" s="94">
        <v>1</v>
      </c>
      <c r="F23" s="69">
        <v>0</v>
      </c>
      <c r="G23" s="99">
        <f>E23*F23</f>
        <v>0</v>
      </c>
      <c r="H23" s="1"/>
      <c r="I23" s="1"/>
    </row>
    <row r="24" spans="1:9" ht="25.5" x14ac:dyDescent="0.2">
      <c r="A24" s="108" t="s">
        <v>32</v>
      </c>
      <c r="B24" s="92" t="s">
        <v>83</v>
      </c>
      <c r="C24" s="63" t="s">
        <v>33</v>
      </c>
      <c r="D24" s="93">
        <v>1</v>
      </c>
      <c r="E24" s="94">
        <v>1</v>
      </c>
      <c r="F24" s="69">
        <v>0</v>
      </c>
      <c r="G24" s="99">
        <f>E24*F24</f>
        <v>0</v>
      </c>
      <c r="H24" s="1"/>
      <c r="I24" s="1"/>
    </row>
    <row r="25" spans="1:9" x14ac:dyDescent="0.2">
      <c r="A25" s="108" t="s">
        <v>32</v>
      </c>
      <c r="B25" s="92" t="s">
        <v>6</v>
      </c>
      <c r="C25" s="63" t="s">
        <v>33</v>
      </c>
      <c r="D25" s="93">
        <v>1</v>
      </c>
      <c r="E25" s="94">
        <v>1</v>
      </c>
      <c r="F25" s="69">
        <v>0</v>
      </c>
      <c r="G25" s="99">
        <f>E25*F25</f>
        <v>0</v>
      </c>
      <c r="H25" s="1"/>
      <c r="I25" s="1"/>
    </row>
    <row r="26" spans="1:9" ht="13.5" thickBot="1" x14ac:dyDescent="0.25">
      <c r="A26" s="109" t="s">
        <v>32</v>
      </c>
      <c r="B26" s="100" t="s">
        <v>7</v>
      </c>
      <c r="C26" s="101" t="s">
        <v>33</v>
      </c>
      <c r="D26" s="102">
        <v>1</v>
      </c>
      <c r="E26" s="103">
        <v>1</v>
      </c>
      <c r="F26" s="72">
        <v>0</v>
      </c>
      <c r="G26" s="104">
        <f>E26*F26</f>
        <v>0</v>
      </c>
      <c r="H26" s="1"/>
      <c r="I26" s="1"/>
    </row>
    <row r="27" spans="1:9" s="5" customFormat="1" ht="15.75" thickBot="1" x14ac:dyDescent="0.3">
      <c r="A27" s="110"/>
      <c r="B27" s="111" t="s">
        <v>50</v>
      </c>
      <c r="C27" s="112"/>
      <c r="D27" s="113"/>
      <c r="E27" s="73"/>
      <c r="F27" s="74"/>
      <c r="G27" s="75">
        <f>SUM(G9:G26)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10</vt:i4>
      </vt:variant>
    </vt:vector>
  </HeadingPairs>
  <TitlesOfParts>
    <vt:vector size="17" baseType="lpstr">
      <vt:lpstr>Sumarizace</vt:lpstr>
      <vt:lpstr>Materiál Jižně od SL</vt:lpstr>
      <vt:lpstr>Práce Jižně od SL</vt:lpstr>
      <vt:lpstr>Materiál od Zavadilky k DH</vt:lpstr>
      <vt:lpstr>Práce Od Zavadilky k DH</vt:lpstr>
      <vt:lpstr>Materiál od Mžan k DH</vt:lpstr>
      <vt:lpstr>Práce Od Mžan k DH</vt:lpstr>
      <vt:lpstr>'Práce Jižně od SL'!Názvy_tisku</vt:lpstr>
      <vt:lpstr>'Práce Od Mžan k DH'!Názvy_tisku</vt:lpstr>
      <vt:lpstr>'Práce Od Zavadilky k DH'!Názvy_tisku</vt:lpstr>
      <vt:lpstr>'Materiál Jižně od SL'!Oblast_tisku</vt:lpstr>
      <vt:lpstr>'Materiál od Mžan k DH'!Oblast_tisku</vt:lpstr>
      <vt:lpstr>'Materiál od Zavadilky k DH'!Oblast_tisku</vt:lpstr>
      <vt:lpstr>'Práce Jižně od SL'!Oblast_tisku</vt:lpstr>
      <vt:lpstr>'Práce Od Mžan k DH'!Oblast_tisku</vt:lpstr>
      <vt:lpstr>'Práce Od Zavadilky k DH'!Oblast_tisku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2019-03-28T13:05:32Z</cp:lastPrinted>
  <dcterms:created xsi:type="dcterms:W3CDTF">2007-04-02T13:08:26Z</dcterms:created>
  <dcterms:modified xsi:type="dcterms:W3CDTF">2020-03-04T17:29:13Z</dcterms:modified>
</cp:coreProperties>
</file>